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4861\12.5S-ATLĐ Báo cáo\5S\"/>
    </mc:Choice>
  </mc:AlternateContent>
  <xr:revisionPtr revIDLastSave="0" documentId="13_ncr:1_{CB846F6A-4F57-434C-A91F-43CBD89B4AC0}" xr6:coauthVersionLast="47" xr6:coauthVersionMax="47" xr10:uidLastSave="{00000000-0000-0000-0000-000000000000}"/>
  <bookViews>
    <workbookView xWindow="-120" yWindow="-120" windowWidth="29040" windowHeight="15840" tabRatio="834" firstSheet="1" activeTab="7" xr2:uid="{00000000-000D-0000-FFFF-FFFF00000000}"/>
  </bookViews>
  <sheets>
    <sheet name="Bang diem tong hop" sheetId="71" r:id="rId1"/>
    <sheet name="Bieu do KPPN" sheetId="74" r:id="rId2"/>
    <sheet name="Tong hop phan loai S" sheetId="72" r:id="rId3"/>
    <sheet name="KGD" sheetId="41" r:id="rId4"/>
    <sheet name="KCN1" sheetId="65" r:id="rId5"/>
    <sheet name="KCN2" sheetId="66" r:id="rId6"/>
    <sheet name="KCN3" sheetId="67" r:id="rId7"/>
    <sheet name="KIM DET A" sheetId="68" r:id="rId8"/>
    <sheet name="KIM DET B &amp; TECHNICS" sheetId="70" r:id="rId9"/>
    <sheet name="KTSX" sheetId="6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5" l="1"/>
  <c r="D11" i="65"/>
  <c r="D21" i="65"/>
  <c r="F11" i="65" s="1"/>
  <c r="D17" i="41"/>
  <c r="D11" i="41" s="1"/>
  <c r="D22" i="66"/>
  <c r="D23" i="41"/>
  <c r="G11" i="41" s="1"/>
  <c r="G9" i="41"/>
  <c r="D21" i="41"/>
  <c r="F11" i="41"/>
  <c r="D20" i="66"/>
  <c r="F11" i="66"/>
  <c r="D16" i="67"/>
  <c r="D11" i="67" s="1"/>
  <c r="D16" i="69"/>
  <c r="D11" i="69" s="1"/>
  <c r="D20" i="69"/>
  <c r="F11" i="69" s="1"/>
  <c r="D14" i="66"/>
  <c r="C11" i="66" s="1"/>
  <c r="P17" i="74"/>
  <c r="D14" i="41"/>
  <c r="C11" i="41"/>
  <c r="D19" i="41"/>
  <c r="E11" i="41"/>
  <c r="O9" i="71"/>
  <c r="Q9" i="71" s="1"/>
  <c r="S9" i="71" s="1"/>
  <c r="P9" i="71"/>
  <c r="O10" i="71"/>
  <c r="Q10" i="71" s="1"/>
  <c r="P10" i="71"/>
  <c r="O11" i="71"/>
  <c r="P11" i="71"/>
  <c r="Q11" i="71" s="1"/>
  <c r="O12" i="71"/>
  <c r="Q12" i="71" s="1"/>
  <c r="P12" i="71"/>
  <c r="O13" i="71"/>
  <c r="Q13" i="71" s="1"/>
  <c r="S13" i="71" s="1"/>
  <c r="P13" i="71"/>
  <c r="O14" i="71"/>
  <c r="Q14" i="71" s="1"/>
  <c r="P14" i="71"/>
  <c r="P8" i="71"/>
  <c r="O8" i="71"/>
  <c r="Q8" i="71" s="1"/>
  <c r="S8" i="71" s="1"/>
  <c r="BK9" i="72"/>
  <c r="BK10" i="72"/>
  <c r="BN14" i="72"/>
  <c r="BN13" i="72"/>
  <c r="BO15" i="72"/>
  <c r="D14" i="70"/>
  <c r="C11" i="70"/>
  <c r="D19" i="65"/>
  <c r="E11" i="65" s="1"/>
  <c r="BL10" i="72"/>
  <c r="BN11" i="72"/>
  <c r="D18" i="67"/>
  <c r="E11" i="67" s="1"/>
  <c r="D20" i="67"/>
  <c r="F11" i="67" s="1"/>
  <c r="BK15" i="72"/>
  <c r="BL12" i="72"/>
  <c r="BN15" i="72"/>
  <c r="BM14" i="72"/>
  <c r="BM13" i="72"/>
  <c r="BK13" i="72"/>
  <c r="D18" i="66"/>
  <c r="E11" i="66" s="1"/>
  <c r="BK11" i="72"/>
  <c r="BK16" i="72" s="1"/>
  <c r="D14" i="69"/>
  <c r="C11" i="69"/>
  <c r="BM11" i="72"/>
  <c r="D14" i="65"/>
  <c r="C11" i="65" s="1"/>
  <c r="G7" i="65" s="1"/>
  <c r="G9" i="65" s="1"/>
  <c r="D16" i="68"/>
  <c r="D11" i="68" s="1"/>
  <c r="BL13" i="72"/>
  <c r="D20" i="68"/>
  <c r="F11" i="68" s="1"/>
  <c r="BL9" i="72"/>
  <c r="BL16" i="72" s="1"/>
  <c r="D14" i="67"/>
  <c r="C11" i="67"/>
  <c r="D18" i="68"/>
  <c r="E11" i="68"/>
  <c r="D14" i="68"/>
  <c r="C11" i="68"/>
  <c r="D16" i="66"/>
  <c r="D11" i="66"/>
  <c r="BN12" i="72"/>
  <c r="D20" i="70"/>
  <c r="F11" i="70" s="1"/>
  <c r="D18" i="69"/>
  <c r="E11" i="69" s="1"/>
  <c r="BM15" i="72"/>
  <c r="D16" i="70"/>
  <c r="D11" i="70"/>
  <c r="BL14" i="72"/>
  <c r="D18" i="70"/>
  <c r="E11" i="70" s="1"/>
  <c r="D22" i="68"/>
  <c r="G11" i="68" s="1"/>
  <c r="BO13" i="72"/>
  <c r="BL15" i="72"/>
  <c r="D22" i="70"/>
  <c r="G11" i="70" s="1"/>
  <c r="BO14" i="72"/>
  <c r="D23" i="65"/>
  <c r="G11" i="65"/>
  <c r="BO10" i="72"/>
  <c r="D22" i="67"/>
  <c r="G11" i="67" s="1"/>
  <c r="BO12" i="72"/>
  <c r="G11" i="66"/>
  <c r="BO11" i="72"/>
  <c r="Q12" i="74"/>
  <c r="Q13" i="74"/>
  <c r="Q14" i="74"/>
  <c r="Q15" i="74"/>
  <c r="Q16" i="74"/>
  <c r="Q11" i="74"/>
  <c r="O11" i="74"/>
  <c r="P11" i="74"/>
  <c r="O12" i="74"/>
  <c r="P12" i="74"/>
  <c r="O13" i="74"/>
  <c r="P13" i="74"/>
  <c r="O14" i="74"/>
  <c r="P14" i="74"/>
  <c r="O15" i="74"/>
  <c r="P15" i="74"/>
  <c r="O16" i="74"/>
  <c r="P16" i="74"/>
  <c r="BO9" i="72"/>
  <c r="BO16" i="72"/>
  <c r="D22" i="69"/>
  <c r="G11" i="69"/>
  <c r="BN10" i="72"/>
  <c r="BN16" i="72"/>
  <c r="BK14" i="72"/>
  <c r="BM12" i="72"/>
  <c r="BK12" i="72"/>
  <c r="BM10" i="72"/>
  <c r="BL11" i="72"/>
  <c r="BN9" i="72"/>
  <c r="BM9" i="72"/>
  <c r="BM16" i="72"/>
  <c r="G7" i="70" l="1"/>
  <c r="G9" i="70" s="1"/>
  <c r="S14" i="71"/>
  <c r="S12" i="71"/>
  <c r="S10" i="71"/>
  <c r="G7" i="66"/>
  <c r="G9" i="66" s="1"/>
  <c r="S11" i="71"/>
  <c r="G7" i="69"/>
  <c r="G9" i="69" s="1"/>
  <c r="G7" i="68"/>
  <c r="G9" i="68" s="1"/>
  <c r="G7" i="67"/>
  <c r="G9" i="6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0198</author>
  </authors>
  <commentList>
    <comment ref="G1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0198:</t>
        </r>
        <r>
          <rPr>
            <sz val="9"/>
            <color indexed="81"/>
            <rFont val="Tahoma"/>
            <family val="2"/>
          </rPr>
          <t xml:space="preserve">
Phiếu lót này lưu trữ 3 năm, và có hiển thị để khu vực kho tạm của NM. Nhờ BAT sau này chụp 5S bỏ ra khu vực này dùm</t>
        </r>
      </text>
    </comment>
  </commentList>
</comments>
</file>

<file path=xl/sharedStrings.xml><?xml version="1.0" encoding="utf-8"?>
<sst xmlns="http://schemas.openxmlformats.org/spreadsheetml/2006/main" count="404" uniqueCount="88">
  <si>
    <t>Công ty TNHH Kim May Organ (Việt Nam)</t>
  </si>
  <si>
    <t>Ban an toàn ONV</t>
  </si>
  <si>
    <t>Số lỗi đã khắc phục</t>
  </si>
  <si>
    <t>Stt</t>
  </si>
  <si>
    <t>Hình ảnh không đạt</t>
  </si>
  <si>
    <t>Hình ảnh khắc phục</t>
  </si>
  <si>
    <t>Ngày khắc phục</t>
  </si>
  <si>
    <t>Điểm chuẩn (A)</t>
  </si>
  <si>
    <t>Số lỗi không đạt (B)</t>
  </si>
  <si>
    <t>Số điểm NM đạt được = (A)-(B)</t>
  </si>
  <si>
    <t>MAX</t>
  </si>
  <si>
    <t xml:space="preserve">MIN </t>
  </si>
  <si>
    <t>TB</t>
  </si>
  <si>
    <t>Kỳ hạn</t>
  </si>
  <si>
    <t>5S審査点数</t>
  </si>
  <si>
    <t>BIỂU ĐỒ CHI TIẾT TỪNG BỘ PHẬN</t>
  </si>
  <si>
    <t>月</t>
  </si>
  <si>
    <t>Xếp hạng theo TB</t>
  </si>
  <si>
    <t xml:space="preserve">家庭針課 </t>
  </si>
  <si>
    <t>工業針1課</t>
  </si>
  <si>
    <t>工業針2課</t>
  </si>
  <si>
    <t>工業針3課</t>
  </si>
  <si>
    <t>メリヤス(A)</t>
  </si>
  <si>
    <t xml:space="preserve">メリヤス(B)/電子 </t>
  </si>
  <si>
    <t xml:space="preserve">技術推進 </t>
  </si>
  <si>
    <t>Phân loại 5S</t>
  </si>
  <si>
    <t>S1</t>
  </si>
  <si>
    <t>S2</t>
  </si>
  <si>
    <t>S3</t>
  </si>
  <si>
    <t>S4</t>
  </si>
  <si>
    <t>S5</t>
  </si>
  <si>
    <t>Tổng</t>
  </si>
  <si>
    <t>Tổng số S Không đạt</t>
  </si>
  <si>
    <t>Tổng số lỗi S1</t>
  </si>
  <si>
    <t>Tổng số lỗi S5</t>
  </si>
  <si>
    <t>Tổng số lỗi S4</t>
  </si>
  <si>
    <t>Tổng số lỗi S3</t>
  </si>
  <si>
    <t>Tổng số lỗi S2</t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</si>
  <si>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Quan)</t>
    </r>
  </si>
  <si>
    <r>
      <t xml:space="preserve">S3 - Sạch sẽ
</t>
    </r>
    <r>
      <rPr>
        <sz val="11"/>
        <color indexed="8"/>
        <rFont val="Times New Roman"/>
        <family val="1"/>
      </rPr>
      <t>(Giữ gìn sạch sẽ toàn bộ nơi làm việc, máy móc thiết bị, công cụ, dụng cụ…)</t>
    </r>
  </si>
  <si>
    <r>
      <t xml:space="preserve">S4 - Săn sóc
</t>
    </r>
    <r>
      <rPr>
        <sz val="11"/>
        <color indexed="8"/>
        <rFont val="Times New Roman"/>
        <family val="1"/>
      </rPr>
      <t>(Tiêu chuẩn hóa và duy trì 3S mọi lúc mọi nơi)</t>
    </r>
  </si>
  <si>
    <r>
      <t xml:space="preserve">S5 - Sẳn sàng
</t>
    </r>
    <r>
      <rPr>
        <sz val="11"/>
        <color indexed="8"/>
        <rFont val="Times New Roman"/>
        <family val="1"/>
      </rPr>
      <t>(Thực hiện 4S đầu tiên. Mọi người tự nguyện, tự giác tuân thủ 5S)</t>
    </r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</si>
  <si>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</t>
    </r>
    <r>
      <rPr>
        <b/>
        <sz val="11"/>
        <color indexed="8"/>
        <rFont val="Times New Roman"/>
        <family val="1"/>
      </rPr>
      <t>)</t>
    </r>
  </si>
  <si>
    <r>
      <t xml:space="preserve">S1 - Sàng lọc
</t>
    </r>
    <r>
      <rPr>
        <sz val="11"/>
        <color indexed="8"/>
        <rFont val="Times New Roman"/>
        <family val="1"/>
      </rPr>
      <t>(Phân loại những thứ cần dùng &amp; không cần dùng. Loại bỏ những thứ không cần dùng. Và xác định "đúng số lượng" đối với những vật cần dùng)</t>
    </r>
  </si>
  <si>
    <t>Nơi phát sinh</t>
  </si>
  <si>
    <t xml:space="preserve">Hiện trạng </t>
  </si>
  <si>
    <t>KẾT QUẢ KIỂM TRA 5S NHÀ MÁY KIM GIA ĐÌNH</t>
  </si>
  <si>
    <t>KẾT QUẢ KIỂM TRA 5S NHÀ MÁY KIM CÔNG NGHIỆP 1</t>
  </si>
  <si>
    <t>KẾT QUẢ KIỂM TRA 5S NHÀ MÁY KIM CÔNG NGHIỆP 2</t>
  </si>
  <si>
    <t>KẾT QUẢ KIỂM TRA 5S NHÀ MÁY KIM CÔNG NGHIỆP 3</t>
  </si>
  <si>
    <t>KẾT QUẢ KIỂM TRA 5S NHÀ MÁY KIM DỆT A</t>
  </si>
  <si>
    <t>KẾT QUẢ KIỂM TRA 5S NHÀ MÁY KIM DỆT B &amp; TECHNICS</t>
  </si>
  <si>
    <t>KẾT QUẢ KIỂM TRA 5S NHÀ MÁY KỸ THUẬT SẢN XUẤT</t>
  </si>
  <si>
    <t xml:space="preserve">S1 </t>
  </si>
  <si>
    <t>* Ghi chú: Nhà máy nào có điểm 5S hàng tháng &lt; 90 điểm --&gt;  Làm KPPN.</t>
  </si>
  <si>
    <t>KPPN 5S</t>
  </si>
  <si>
    <t>CHỈ BÁO HÀNH ĐỘNG KPPN 5S THEO KIẾN NGHỊ CỦA BAT</t>
  </si>
  <si>
    <t xml:space="preserve">* Ban an toàn đánh giá là không phù hợp </t>
  </si>
  <si>
    <t>* Hoạt động kiểm tra 5S định kỳ hàng tháng tại nhà máy có số điểm đánh giá &lt; 90 điểm.</t>
  </si>
  <si>
    <t>Theo qui định thực hiện hành động KPPN:</t>
  </si>
  <si>
    <t>Không có</t>
  </si>
  <si>
    <t>TỔNG HỢP PHÂN LOẠI 5S NĂM 2023-2024</t>
  </si>
  <si>
    <t>2023実績</t>
  </si>
  <si>
    <t>Người lập: Huỳnh Vũ Sơn</t>
  </si>
  <si>
    <t>Tháng kiểm tra: 04/2024~03/2025</t>
  </si>
  <si>
    <t>2024計画</t>
  </si>
  <si>
    <t>TỔNG KẾT BẢNG ĐIỂM ĐÁNH GIÁ 5S NĂM 2024-2025</t>
  </si>
  <si>
    <t>2024実績</t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</si>
  <si>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Đặng Văn Tuấn, </t>
    </r>
    <r>
      <rPr>
        <sz val="11"/>
        <color indexed="12"/>
        <rFont val="Times New Roman"/>
        <family val="1"/>
      </rPr>
      <t>Huỳnh Vũ Sơn, Phạm Trọng Khang</t>
    </r>
  </si>
  <si>
    <t>S2 - Sắp xếp
(Sắp xếp đúng vật, đúng chổ sao cho: An toàn + Thuận Tiện + Mỹ Quan)</t>
  </si>
  <si>
    <t>CĐ Phay</t>
  </si>
  <si>
    <t>Đóng gói KCN</t>
  </si>
  <si>
    <t>CĐ Shisen</t>
  </si>
  <si>
    <t>CĐ Đúc Bera</t>
  </si>
  <si>
    <t>Thùng nhớt, hóa chất để tại nơi làm việc không đúng vị trí và không có máng hứng.</t>
  </si>
  <si>
    <t>Giày dép để tại công đoạn không đúng nơi quy định, vớ mang để trên ngăn đựng tài liệu.</t>
  </si>
  <si>
    <t>Phuy dầu để tại công đoạn không có máng hứng tràn đổ, dây điện không gọn gàng, ly nước uống để không đúng nơi quy định</t>
  </si>
  <si>
    <t>Kho thành phẩm, Khu vực đóng kiện hàng</t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</si>
  <si>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Đặng Văn Tuấn, </t>
    </r>
    <r>
      <rPr>
        <sz val="11"/>
        <color indexed="12"/>
        <rFont val="Times New Roman"/>
        <family val="1"/>
      </rPr>
      <t>Huỳnh Vũ Sơn</t>
    </r>
  </si>
  <si>
    <t>Ngày kiểm tra: 17/10/2024</t>
  </si>
  <si>
    <t>Ngày kiểm tra: 18/10/2024</t>
  </si>
  <si>
    <t>Ngày kiểm tra: 16/10&amp;18/10/2024</t>
  </si>
  <si>
    <t>Ngày kiểm tra: 16/10/2024</t>
  </si>
  <si>
    <t>Ngày kiểm tra: 15/09/2024</t>
  </si>
  <si>
    <t>1. Kho TP: Thùng kim, thùng vật tư đóng gói xếp quá cao, nguy cơ ngã đổ ( &gt;6 thùng)
2. Bao bì carton tập kết nhiều trên hành lang thoát hiểm nhà máy</t>
  </si>
  <si>
    <t>Vật tư (motor) để dưới nền không hiển thị trạng thái nhận biết</t>
  </si>
  <si>
    <t>Các phuy dầu để tại công đoạn không được hiển thị nhận biết và không có máng hứng tràn đổ</t>
  </si>
  <si>
    <t>Khu vực để thùng rác cạnh CĐ Sokonuki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</si>
</sst>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name val="Arial"/>
      <family val="2"/>
    </font>
    <font>
      <sz val="10"/>
      <color indexed="10"/>
      <name val="ＭＳ Ｐゴシック"/>
    </font>
    <font>
      <sz val="10"/>
      <color indexed="9"/>
      <name val="ＭＳ Ｐゴシック"/>
    </font>
    <font>
      <sz val="10"/>
      <color indexed="8"/>
      <name val="ＭＳ Ｐゴシック"/>
    </font>
    <font>
      <sz val="10"/>
      <color indexed="62"/>
      <name val="ＭＳ Ｐゴシック"/>
    </font>
    <font>
      <b/>
      <sz val="10"/>
      <color indexed="9"/>
      <name val="ＭＳ Ｐゴシック"/>
    </font>
    <font>
      <b/>
      <sz val="10"/>
      <color indexed="63"/>
      <name val="ＭＳ Ｐゴシック"/>
    </font>
    <font>
      <b/>
      <sz val="15"/>
      <color indexed="56"/>
      <name val="ＭＳ Ｐゴシック"/>
    </font>
    <font>
      <i/>
      <sz val="10"/>
      <color indexed="23"/>
      <name val="ＭＳ Ｐゴシック"/>
    </font>
    <font>
      <sz val="10"/>
      <color indexed="20"/>
      <name val="ＭＳ Ｐゴシック"/>
    </font>
    <font>
      <b/>
      <sz val="13"/>
      <color indexed="56"/>
      <name val="ＭＳ Ｐゴシック"/>
    </font>
    <font>
      <b/>
      <sz val="18"/>
      <color indexed="56"/>
      <name val="ＭＳ Ｐゴシック"/>
    </font>
    <font>
      <b/>
      <sz val="11"/>
      <color indexed="56"/>
      <name val="ＭＳ Ｐゴシック"/>
    </font>
    <font>
      <b/>
      <sz val="10"/>
      <color indexed="52"/>
      <name val="ＭＳ Ｐゴシック"/>
    </font>
    <font>
      <sz val="10"/>
      <color indexed="17"/>
      <name val="ＭＳ Ｐゴシック"/>
    </font>
    <font>
      <sz val="10"/>
      <color indexed="52"/>
      <name val="ＭＳ Ｐゴシック"/>
    </font>
    <font>
      <b/>
      <sz val="10"/>
      <color indexed="8"/>
      <name val="ＭＳ Ｐゴシック"/>
    </font>
    <font>
      <sz val="10"/>
      <color indexed="60"/>
      <name val="ＭＳ Ｐゴシック"/>
    </font>
    <font>
      <sz val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12"/>
      <name val="Times New Roman"/>
      <family val="1"/>
    </font>
    <font>
      <sz val="11"/>
      <color indexed="10"/>
      <name val="Times New Roman"/>
      <family val="1"/>
    </font>
    <font>
      <b/>
      <u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4"/>
      <color indexed="12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sz val="10"/>
      <name val="Arial"/>
      <family val="2"/>
    </font>
    <font>
      <b/>
      <sz val="11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sz val="9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1"/>
      <color rgb="FFFF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1" borderId="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3" borderId="4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9" borderId="1" applyNumberFormat="0" applyAlignment="0" applyProtection="0">
      <alignment vertical="center"/>
    </xf>
    <xf numFmtId="0" fontId="6" fillId="10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</cellStyleXfs>
  <cellXfs count="255">
    <xf numFmtId="0" fontId="0" fillId="0" borderId="0" xfId="0"/>
    <xf numFmtId="0" fontId="19" fillId="0" borderId="0" xfId="0" applyFont="1"/>
    <xf numFmtId="0" fontId="2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8" fillId="0" borderId="0" xfId="0" applyFont="1" applyAlignment="1"/>
    <xf numFmtId="0" fontId="32" fillId="0" borderId="0" xfId="0" applyFont="1"/>
    <xf numFmtId="0" fontId="35" fillId="0" borderId="0" xfId="0" applyFont="1" applyAlignment="1">
      <alignment horizontal="center"/>
    </xf>
    <xf numFmtId="0" fontId="32" fillId="0" borderId="0" xfId="0" applyFont="1" applyAlignment="1"/>
    <xf numFmtId="0" fontId="32" fillId="0" borderId="10" xfId="0" applyFont="1" applyBorder="1" applyAlignment="1">
      <alignment horizontal="center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19" fillId="0" borderId="0" xfId="0" applyFont="1" applyAlignment="1"/>
    <xf numFmtId="0" fontId="32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left" vertical="center"/>
    </xf>
    <xf numFmtId="0" fontId="32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32" fillId="0" borderId="0" xfId="0" applyFont="1" applyFill="1" applyAlignment="1"/>
    <xf numFmtId="0" fontId="32" fillId="0" borderId="0" xfId="0" applyFont="1" applyFill="1"/>
    <xf numFmtId="0" fontId="33" fillId="0" borderId="0" xfId="0" applyFont="1" applyBorder="1" applyAlignment="1">
      <alignment vertical="center" wrapText="1"/>
    </xf>
    <xf numFmtId="0" fontId="38" fillId="0" borderId="10" xfId="0" applyFont="1" applyBorder="1" applyAlignment="1">
      <alignment horizontal="center"/>
    </xf>
    <xf numFmtId="49" fontId="28" fillId="0" borderId="0" xfId="0" applyNumberFormat="1" applyFont="1"/>
    <xf numFmtId="49" fontId="39" fillId="0" borderId="0" xfId="0" applyNumberFormat="1" applyFont="1"/>
    <xf numFmtId="1" fontId="37" fillId="25" borderId="10" xfId="0" applyNumberFormat="1" applyFont="1" applyFill="1" applyBorder="1" applyAlignment="1">
      <alignment horizontal="center"/>
    </xf>
    <xf numFmtId="0" fontId="37" fillId="0" borderId="14" xfId="0" applyFont="1" applyBorder="1" applyAlignment="1">
      <alignment horizontal="center" vertical="center" wrapText="1"/>
    </xf>
    <xf numFmtId="1" fontId="32" fillId="4" borderId="21" xfId="0" applyNumberFormat="1" applyFont="1" applyFill="1" applyBorder="1" applyAlignment="1" applyProtection="1">
      <alignment horizontal="center"/>
      <protection hidden="1"/>
    </xf>
    <xf numFmtId="1" fontId="32" fillId="4" borderId="22" xfId="0" applyNumberFormat="1" applyFont="1" applyFill="1" applyBorder="1" applyAlignment="1" applyProtection="1">
      <alignment horizontal="center"/>
      <protection hidden="1"/>
    </xf>
    <xf numFmtId="1" fontId="37" fillId="4" borderId="23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 applyProtection="1">
      <alignment horizontal="center"/>
      <protection hidden="1"/>
    </xf>
    <xf numFmtId="1" fontId="37" fillId="4" borderId="24" xfId="0" applyNumberFormat="1" applyFont="1" applyFill="1" applyBorder="1" applyAlignment="1" applyProtection="1">
      <alignment horizontal="center"/>
      <protection hidden="1"/>
    </xf>
    <xf numFmtId="1" fontId="37" fillId="4" borderId="22" xfId="0" applyNumberFormat="1" applyFont="1" applyFill="1" applyBorder="1" applyAlignment="1" applyProtection="1">
      <alignment horizontal="center"/>
      <protection hidden="1"/>
    </xf>
    <xf numFmtId="0" fontId="32" fillId="0" borderId="25" xfId="0" applyNumberFormat="1" applyFont="1" applyBorder="1" applyAlignment="1" applyProtection="1">
      <alignment horizontal="center"/>
      <protection hidden="1"/>
    </xf>
    <xf numFmtId="1" fontId="37" fillId="4" borderId="26" xfId="0" applyNumberFormat="1" applyFont="1" applyFill="1" applyBorder="1" applyAlignment="1" applyProtection="1">
      <alignment horizontal="center"/>
      <protection hidden="1"/>
    </xf>
    <xf numFmtId="1" fontId="37" fillId="4" borderId="27" xfId="0" applyNumberFormat="1" applyFont="1" applyFill="1" applyBorder="1" applyAlignment="1" applyProtection="1">
      <alignment horizontal="center"/>
      <protection hidden="1"/>
    </xf>
    <xf numFmtId="0" fontId="32" fillId="0" borderId="23" xfId="0" applyNumberFormat="1" applyFont="1" applyFill="1" applyBorder="1" applyAlignment="1" applyProtection="1">
      <alignment horizontal="center" vertical="center"/>
      <protection hidden="1"/>
    </xf>
    <xf numFmtId="1" fontId="36" fillId="4" borderId="21" xfId="19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Fill="1" applyBorder="1" applyAlignment="1" applyProtection="1">
      <alignment horizontal="center" vertical="center"/>
      <protection hidden="1"/>
    </xf>
    <xf numFmtId="1" fontId="36" fillId="4" borderId="22" xfId="19" applyNumberFormat="1" applyFont="1" applyFill="1" applyBorder="1" applyAlignment="1" applyProtection="1">
      <alignment horizontal="center"/>
      <protection hidden="1"/>
    </xf>
    <xf numFmtId="0" fontId="32" fillId="4" borderId="21" xfId="0" applyNumberFormat="1" applyFont="1" applyFill="1" applyBorder="1" applyAlignment="1" applyProtection="1">
      <alignment horizontal="center"/>
      <protection hidden="1"/>
    </xf>
    <xf numFmtId="1" fontId="38" fillId="4" borderId="23" xfId="0" applyNumberFormat="1" applyFont="1" applyFill="1" applyBorder="1" applyAlignment="1" applyProtection="1">
      <alignment horizontal="center"/>
      <protection hidden="1"/>
    </xf>
    <xf numFmtId="0" fontId="32" fillId="4" borderId="22" xfId="0" applyNumberFormat="1" applyFont="1" applyFill="1" applyBorder="1" applyAlignment="1" applyProtection="1">
      <alignment horizontal="center"/>
      <protection hidden="1"/>
    </xf>
    <xf numFmtId="1" fontId="38" fillId="4" borderId="22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>
      <alignment horizontal="center"/>
    </xf>
    <xf numFmtId="0" fontId="32" fillId="0" borderId="24" xfId="0" applyNumberFormat="1" applyFont="1" applyBorder="1" applyAlignment="1">
      <alignment horizontal="center"/>
    </xf>
    <xf numFmtId="0" fontId="32" fillId="0" borderId="28" xfId="0" applyNumberFormat="1" applyFont="1" applyBorder="1" applyAlignment="1">
      <alignment horizontal="center"/>
    </xf>
    <xf numFmtId="0" fontId="32" fillId="0" borderId="25" xfId="0" applyNumberFormat="1" applyFont="1" applyBorder="1" applyAlignment="1">
      <alignment horizontal="center"/>
    </xf>
    <xf numFmtId="0" fontId="32" fillId="0" borderId="29" xfId="0" applyNumberFormat="1" applyFont="1" applyBorder="1" applyAlignment="1">
      <alignment horizontal="center"/>
    </xf>
    <xf numFmtId="0" fontId="19" fillId="0" borderId="0" xfId="0" applyFont="1" applyProtection="1">
      <protection locked="0" hidden="1"/>
    </xf>
    <xf numFmtId="0" fontId="20" fillId="0" borderId="0" xfId="0" applyFont="1" applyAlignment="1" applyProtection="1">
      <alignment horizontal="center"/>
      <protection locked="0" hidden="1"/>
    </xf>
    <xf numFmtId="14" fontId="22" fillId="0" borderId="0" xfId="0" applyNumberFormat="1" applyFont="1" applyAlignment="1" applyProtection="1">
      <alignment horizontal="center" vertical="center"/>
      <protection locked="0" hidden="1"/>
    </xf>
    <xf numFmtId="0" fontId="20" fillId="0" borderId="0" xfId="0" applyFont="1" applyProtection="1"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26" fillId="0" borderId="10" xfId="0" applyFont="1" applyBorder="1" applyAlignment="1" applyProtection="1">
      <protection locked="0" hidden="1"/>
    </xf>
    <xf numFmtId="0" fontId="27" fillId="0" borderId="10" xfId="0" applyFont="1" applyBorder="1" applyAlignment="1" applyProtection="1">
      <alignment horizontal="center"/>
      <protection locked="0" hidden="1"/>
    </xf>
    <xf numFmtId="0" fontId="20" fillId="10" borderId="10" xfId="0" applyFont="1" applyFill="1" applyBorder="1" applyAlignment="1" applyProtection="1">
      <alignment horizontal="left"/>
      <protection locked="0" hidden="1"/>
    </xf>
    <xf numFmtId="0" fontId="26" fillId="0" borderId="10" xfId="0" applyFont="1" applyFill="1" applyBorder="1" applyAlignment="1" applyProtection="1">
      <alignment horizontal="left"/>
      <protection locked="0" hidden="1"/>
    </xf>
    <xf numFmtId="0" fontId="29" fillId="0" borderId="10" xfId="0" applyFont="1" applyFill="1" applyBorder="1" applyAlignment="1" applyProtection="1">
      <alignment horizontal="center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5" fillId="26" borderId="10" xfId="0" applyFont="1" applyFill="1" applyBorder="1" applyAlignment="1" applyProtection="1">
      <alignment horizontal="center" vertical="center" wrapText="1"/>
      <protection locked="0" hidden="1"/>
    </xf>
    <xf numFmtId="14" fontId="22" fillId="0" borderId="0" xfId="0" applyNumberFormat="1" applyFont="1" applyAlignment="1" applyProtection="1">
      <alignment horizontal="center" vertical="center" wrapText="1"/>
      <protection locked="0" hidden="1"/>
    </xf>
    <xf numFmtId="0" fontId="19" fillId="0" borderId="0" xfId="0" applyFont="1" applyAlignment="1" applyProtection="1">
      <alignment horizontal="center" vertical="center" wrapText="1"/>
      <protection locked="0" hidden="1"/>
    </xf>
    <xf numFmtId="0" fontId="20" fillId="25" borderId="10" xfId="0" applyFont="1" applyFill="1" applyBorder="1" applyAlignment="1" applyProtection="1">
      <alignment horizontal="center"/>
      <protection locked="0" hidden="1"/>
    </xf>
    <xf numFmtId="14" fontId="31" fillId="25" borderId="10" xfId="0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protection locked="0" hidden="1"/>
    </xf>
    <xf numFmtId="0" fontId="19" fillId="0" borderId="10" xfId="0" applyFont="1" applyFill="1" applyBorder="1" applyAlignment="1" applyProtection="1">
      <alignment horizontal="center" vertical="center"/>
      <protection locked="0" hidden="1"/>
    </xf>
    <xf numFmtId="0" fontId="19" fillId="0" borderId="10" xfId="0" applyFont="1" applyFill="1" applyBorder="1" applyAlignment="1" applyProtection="1">
      <alignment vertical="center" wrapText="1"/>
      <protection locked="0" hidden="1"/>
    </xf>
    <xf numFmtId="0" fontId="21" fillId="0" borderId="10" xfId="0" applyFont="1" applyFill="1" applyBorder="1" applyAlignment="1" applyProtection="1">
      <alignment vertical="center"/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0" fontId="21" fillId="27" borderId="23" xfId="0" applyFont="1" applyFill="1" applyBorder="1" applyAlignment="1" applyProtection="1">
      <alignment vertical="center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6" fillId="4" borderId="18" xfId="0" applyFont="1" applyFill="1" applyBorder="1" applyAlignment="1" applyProtection="1">
      <alignment vertical="center"/>
      <protection locked="0" hidden="1"/>
    </xf>
    <xf numFmtId="0" fontId="26" fillId="4" borderId="30" xfId="0" applyFont="1" applyFill="1" applyBorder="1" applyAlignment="1" applyProtection="1">
      <alignment vertical="center"/>
      <protection locked="0" hidden="1"/>
    </xf>
    <xf numFmtId="14" fontId="26" fillId="4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4" borderId="31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Fill="1" applyProtection="1"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6" fillId="0" borderId="30" xfId="0" applyFont="1" applyFill="1" applyBorder="1" applyAlignment="1" applyProtection="1">
      <alignment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19" fillId="27" borderId="10" xfId="0" applyFont="1" applyFill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vertical="center" wrapText="1"/>
      <protection locked="0" hidden="1"/>
    </xf>
    <xf numFmtId="0" fontId="44" fillId="0" borderId="10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vertical="center" wrapText="1"/>
      <protection locked="0" hidden="1"/>
    </xf>
    <xf numFmtId="0" fontId="22" fillId="0" borderId="10" xfId="0" applyFont="1" applyFill="1" applyBorder="1" applyAlignment="1" applyProtection="1">
      <alignment vertical="center" wrapText="1"/>
      <protection locked="0" hidden="1"/>
    </xf>
    <xf numFmtId="14" fontId="19" fillId="0" borderId="0" xfId="0" applyNumberFormat="1" applyFont="1" applyProtection="1"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4" borderId="31" xfId="0" applyFont="1" applyFill="1" applyBorder="1" applyAlignment="1" applyProtection="1">
      <alignment horizontal="center" vertical="center"/>
      <protection locked="0" hidden="1"/>
    </xf>
    <xf numFmtId="0" fontId="20" fillId="4" borderId="10" xfId="0" applyFont="1" applyFill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center" wrapText="1"/>
      <protection locked="0" hidden="1"/>
    </xf>
    <xf numFmtId="0" fontId="24" fillId="0" borderId="0" xfId="0" applyFont="1" applyAlignment="1" applyProtection="1">
      <alignment horizontal="center" wrapText="1"/>
      <protection locked="0" hidden="1"/>
    </xf>
    <xf numFmtId="14" fontId="24" fillId="0" borderId="0" xfId="0" applyNumberFormat="1" applyFont="1" applyAlignment="1" applyProtection="1">
      <alignment horizontal="center"/>
      <protection locked="0" hidden="1"/>
    </xf>
    <xf numFmtId="0" fontId="29" fillId="0" borderId="10" xfId="0" applyNumberFormat="1" applyFont="1" applyFill="1" applyBorder="1" applyAlignment="1" applyProtection="1">
      <alignment horizontal="center"/>
      <protection locked="0" hidden="1"/>
    </xf>
    <xf numFmtId="14" fontId="22" fillId="0" borderId="23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1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23" xfId="0" applyFont="1" applyFill="1" applyBorder="1" applyAlignment="1" applyProtection="1">
      <alignment vertical="center" wrapText="1"/>
      <protection locked="0" hidden="1"/>
    </xf>
    <xf numFmtId="14" fontId="20" fillId="0" borderId="0" xfId="0" applyNumberFormat="1" applyFont="1" applyAlignment="1" applyProtection="1">
      <alignment horizontal="center"/>
      <protection locked="0" hidden="1"/>
    </xf>
    <xf numFmtId="14" fontId="31" fillId="26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0" fillId="25" borderId="10" xfId="0" applyNumberFormat="1" applyFont="1" applyFill="1" applyBorder="1" applyAlignment="1" applyProtection="1">
      <alignment horizontal="center"/>
      <protection locked="0" hidden="1"/>
    </xf>
    <xf numFmtId="0" fontId="44" fillId="0" borderId="23" xfId="0" applyFont="1" applyFill="1" applyBorder="1" applyAlignment="1" applyProtection="1">
      <alignment vertical="center" wrapText="1"/>
      <protection locked="0" hidden="1"/>
    </xf>
    <xf numFmtId="0" fontId="44" fillId="0" borderId="10" xfId="0" applyFont="1" applyFill="1" applyBorder="1" applyAlignment="1" applyProtection="1">
      <alignment vertical="top" wrapText="1"/>
      <protection locked="0" hidden="1"/>
    </xf>
    <xf numFmtId="0" fontId="19" fillId="0" borderId="31" xfId="0" applyFont="1" applyFill="1" applyBorder="1" applyAlignment="1" applyProtection="1">
      <alignment horizontal="center" vertical="center"/>
      <protection locked="0" hidden="1"/>
    </xf>
    <xf numFmtId="14" fontId="19" fillId="0" borderId="10" xfId="0" applyNumberFormat="1" applyFont="1" applyFill="1" applyBorder="1" applyAlignment="1" applyProtection="1">
      <alignment vertical="center" wrapText="1"/>
      <protection locked="0" hidden="1"/>
    </xf>
    <xf numFmtId="14" fontId="21" fillId="0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16" fontId="19" fillId="0" borderId="23" xfId="0" applyNumberFormat="1" applyFont="1" applyFill="1" applyBorder="1" applyAlignment="1" applyProtection="1">
      <alignment vertical="center" wrapText="1"/>
      <protection locked="0" hidden="1"/>
    </xf>
    <xf numFmtId="0" fontId="22" fillId="0" borderId="10" xfId="0" applyFont="1" applyFill="1" applyBorder="1" applyAlignment="1" applyProtection="1">
      <alignment vertical="top" wrapText="1"/>
      <protection locked="0" hidden="1"/>
    </xf>
    <xf numFmtId="0" fontId="20" fillId="4" borderId="13" xfId="0" applyFont="1" applyFill="1" applyBorder="1" applyAlignment="1" applyProtection="1">
      <alignment vertical="center" wrapText="1"/>
      <protection locked="0" hidden="1"/>
    </xf>
    <xf numFmtId="0" fontId="28" fillId="4" borderId="10" xfId="0" applyFont="1" applyFill="1" applyBorder="1" applyAlignment="1" applyProtection="1">
      <alignment horizontal="center" vertical="center" wrapText="1"/>
      <protection locked="0" hidden="1"/>
    </xf>
    <xf numFmtId="0" fontId="19" fillId="0" borderId="11" xfId="0" applyFont="1" applyFill="1" applyBorder="1" applyAlignment="1" applyProtection="1">
      <alignment horizontal="center" vertical="center"/>
      <protection locked="0" hidden="1"/>
    </xf>
    <xf numFmtId="0" fontId="19" fillId="0" borderId="27" xfId="0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8" fillId="27" borderId="23" xfId="0" applyFont="1" applyFill="1" applyBorder="1" applyAlignment="1" applyProtection="1">
      <alignment vertical="center" wrapText="1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8" fillId="0" borderId="10" xfId="0" applyFont="1" applyFill="1" applyBorder="1" applyAlignment="1" applyProtection="1">
      <alignment vertical="center" wrapText="1"/>
      <protection hidden="1"/>
    </xf>
    <xf numFmtId="14" fontId="21" fillId="27" borderId="23" xfId="0" applyNumberFormat="1" applyFont="1" applyFill="1" applyBorder="1" applyAlignment="1" applyProtection="1">
      <alignment horizontal="center" vertical="center" wrapText="1"/>
      <protection locked="0" hidden="1"/>
    </xf>
    <xf numFmtId="0" fontId="25" fillId="10" borderId="10" xfId="0" applyFont="1" applyFill="1" applyBorder="1" applyAlignment="1" applyProtection="1">
      <alignment horizontal="center"/>
      <protection hidden="1"/>
    </xf>
    <xf numFmtId="0" fontId="29" fillId="10" borderId="10" xfId="0" applyFont="1" applyFill="1" applyBorder="1" applyAlignment="1" applyProtection="1">
      <alignment horizontal="center"/>
      <protection hidden="1"/>
    </xf>
    <xf numFmtId="0" fontId="19" fillId="27" borderId="11" xfId="0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44" fillId="27" borderId="23" xfId="0" applyFont="1" applyFill="1" applyBorder="1" applyAlignment="1" applyProtection="1">
      <alignment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32" fillId="0" borderId="21" xfId="0" applyFont="1" applyFill="1" applyBorder="1" applyAlignment="1">
      <alignment horizontal="left" vertical="center"/>
    </xf>
    <xf numFmtId="0" fontId="32" fillId="0" borderId="21" xfId="0" applyNumberFormat="1" applyFont="1" applyBorder="1" applyAlignment="1" applyProtection="1">
      <alignment horizontal="center"/>
      <protection hidden="1"/>
    </xf>
    <xf numFmtId="0" fontId="33" fillId="0" borderId="21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left" vertical="center"/>
    </xf>
    <xf numFmtId="0" fontId="33" fillId="0" borderId="22" xfId="0" applyFont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left" vertical="center"/>
    </xf>
    <xf numFmtId="0" fontId="32" fillId="0" borderId="25" xfId="0" applyFont="1" applyFill="1" applyBorder="1" applyAlignment="1">
      <alignment horizontal="left" vertical="center"/>
    </xf>
    <xf numFmtId="1" fontId="36" fillId="4" borderId="25" xfId="19" applyNumberFormat="1" applyFont="1" applyFill="1" applyBorder="1" applyAlignment="1" applyProtection="1">
      <alignment horizontal="center"/>
      <protection hidden="1"/>
    </xf>
    <xf numFmtId="0" fontId="33" fillId="0" borderId="25" xfId="0" applyFont="1" applyBorder="1" applyAlignment="1">
      <alignment horizontal="center" vertical="center" wrapText="1"/>
    </xf>
    <xf numFmtId="14" fontId="43" fillId="0" borderId="32" xfId="0" applyNumberFormat="1" applyFont="1" applyBorder="1" applyAlignment="1" applyProtection="1">
      <alignment horizontal="center" vertical="center"/>
      <protection locked="0" hidden="1"/>
    </xf>
    <xf numFmtId="0" fontId="21" fillId="0" borderId="32" xfId="0" applyFont="1" applyBorder="1" applyAlignment="1" applyProtection="1">
      <alignment vertical="center" wrapText="1"/>
      <protection locked="0" hidden="1"/>
    </xf>
    <xf numFmtId="14" fontId="22" fillId="27" borderId="32" xfId="0" applyNumberFormat="1" applyFont="1" applyFill="1" applyBorder="1" applyAlignment="1" applyProtection="1">
      <alignment vertical="center"/>
      <protection locked="0" hidden="1"/>
    </xf>
    <xf numFmtId="14" fontId="22" fillId="27" borderId="10" xfId="0" applyNumberFormat="1" applyFont="1" applyFill="1" applyBorder="1" applyAlignment="1" applyProtection="1">
      <alignment vertical="center"/>
      <protection locked="0" hidden="1"/>
    </xf>
    <xf numFmtId="0" fontId="32" fillId="0" borderId="25" xfId="0" applyNumberFormat="1" applyFont="1" applyFill="1" applyBorder="1" applyAlignment="1" applyProtection="1">
      <alignment horizontal="center" vertical="center"/>
      <protection hidden="1"/>
    </xf>
    <xf numFmtId="0" fontId="32" fillId="4" borderId="25" xfId="0" applyNumberFormat="1" applyFont="1" applyFill="1" applyBorder="1" applyAlignment="1" applyProtection="1">
      <alignment horizontal="center"/>
      <protection hidden="1"/>
    </xf>
    <xf numFmtId="1" fontId="32" fillId="4" borderId="25" xfId="0" applyNumberFormat="1" applyFont="1" applyFill="1" applyBorder="1" applyAlignment="1" applyProtection="1">
      <alignment horizontal="center"/>
      <protection hidden="1"/>
    </xf>
    <xf numFmtId="1" fontId="38" fillId="4" borderId="32" xfId="0" applyNumberFormat="1" applyFont="1" applyFill="1" applyBorder="1" applyAlignment="1" applyProtection="1">
      <alignment horizontal="center"/>
      <protection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 wrapText="1"/>
      <protection locked="0" hidden="1"/>
    </xf>
    <xf numFmtId="0" fontId="28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19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23" xfId="0" applyFont="1" applyFill="1" applyBorder="1" applyAlignment="1" applyProtection="1">
      <alignment horizontal="left" vertical="center" wrapText="1"/>
      <protection locked="0" hidden="1"/>
    </xf>
    <xf numFmtId="0" fontId="20" fillId="0" borderId="10" xfId="0" applyFont="1" applyBorder="1" applyAlignment="1" applyProtection="1">
      <alignment vertical="center" wrapText="1"/>
      <protection locked="0" hidden="1"/>
    </xf>
    <xf numFmtId="0" fontId="19" fillId="0" borderId="10" xfId="0" applyFont="1" applyFill="1" applyBorder="1" applyProtection="1">
      <protection locked="0" hidden="1"/>
    </xf>
    <xf numFmtId="0" fontId="44" fillId="27" borderId="10" xfId="0" applyFont="1" applyFill="1" applyBorder="1" applyAlignment="1" applyProtection="1">
      <alignment vertical="center" wrapText="1"/>
      <protection locked="0" hidden="1"/>
    </xf>
    <xf numFmtId="0" fontId="26" fillId="27" borderId="30" xfId="0" applyFont="1" applyFill="1" applyBorder="1" applyAlignment="1" applyProtection="1">
      <alignment vertical="center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44" fillId="27" borderId="23" xfId="0" applyFont="1" applyFill="1" applyBorder="1" applyAlignment="1" applyProtection="1">
      <alignment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19" fillId="27" borderId="10" xfId="0" applyFont="1" applyFill="1" applyBorder="1" applyAlignment="1" applyProtection="1">
      <alignment horizontal="left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32" fillId="0" borderId="12" xfId="0" applyNumberFormat="1" applyFont="1" applyBorder="1" applyAlignment="1">
      <alignment horizontal="center"/>
    </xf>
    <xf numFmtId="0" fontId="32" fillId="0" borderId="19" xfId="0" applyNumberFormat="1" applyFont="1" applyBorder="1" applyAlignment="1">
      <alignment horizontal="center"/>
    </xf>
    <xf numFmtId="0" fontId="32" fillId="0" borderId="33" xfId="0" applyNumberFormat="1" applyFont="1" applyBorder="1" applyAlignment="1">
      <alignment horizontal="center"/>
    </xf>
    <xf numFmtId="16" fontId="19" fillId="27" borderId="23" xfId="0" applyNumberFormat="1" applyFont="1" applyFill="1" applyBorder="1" applyAlignment="1" applyProtection="1">
      <alignment vertical="center" wrapText="1"/>
      <protection locked="0" hidden="1"/>
    </xf>
    <xf numFmtId="0" fontId="21" fillId="0" borderId="18" xfId="0" applyFont="1" applyFill="1" applyBorder="1" applyAlignment="1" applyProtection="1">
      <alignment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1" fillId="0" borderId="10" xfId="0" applyFont="1" applyFill="1" applyBorder="1" applyAlignment="1" applyProtection="1">
      <alignment vertical="center" wrapText="1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34" fillId="0" borderId="0" xfId="0" applyFont="1" applyAlignment="1">
      <alignment horizontal="center"/>
    </xf>
    <xf numFmtId="0" fontId="19" fillId="0" borderId="0" xfId="0" applyFont="1" applyAlignment="1"/>
    <xf numFmtId="0" fontId="27" fillId="26" borderId="0" xfId="0" applyFont="1" applyFill="1" applyAlignment="1">
      <alignment horizontal="center"/>
    </xf>
    <xf numFmtId="0" fontId="32" fillId="10" borderId="10" xfId="0" applyFont="1" applyFill="1" applyBorder="1" applyAlignment="1">
      <alignment horizontal="center" vertical="center" textRotation="255"/>
    </xf>
    <xf numFmtId="0" fontId="32" fillId="10" borderId="23" xfId="0" applyFont="1" applyFill="1" applyBorder="1" applyAlignment="1">
      <alignment horizontal="center" vertical="center" textRotation="255"/>
    </xf>
    <xf numFmtId="0" fontId="32" fillId="0" borderId="23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23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33" fillId="0" borderId="23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28" fillId="0" borderId="0" xfId="0" applyFont="1" applyAlignment="1"/>
    <xf numFmtId="0" fontId="32" fillId="0" borderId="17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26" fillId="4" borderId="18" xfId="0" applyFont="1" applyFill="1" applyBorder="1" applyAlignment="1" applyProtection="1">
      <alignment horizontal="center" vertical="center" wrapText="1"/>
      <protection locked="0" hidden="1"/>
    </xf>
    <xf numFmtId="0" fontId="26" fillId="4" borderId="30" xfId="0" applyFont="1" applyFill="1" applyBorder="1" applyAlignment="1" applyProtection="1">
      <alignment horizontal="center" vertical="center" wrapText="1"/>
      <protection locked="0" hidden="1"/>
    </xf>
    <xf numFmtId="0" fontId="26" fillId="4" borderId="31" xfId="0" applyFont="1" applyFill="1" applyBorder="1" applyAlignment="1" applyProtection="1">
      <alignment horizontal="center" vertical="center" wrapText="1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8" fillId="0" borderId="0" xfId="0" applyFont="1" applyAlignment="1" applyProtection="1">
      <alignment horizontal="right"/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19" fillId="0" borderId="13" xfId="0" applyFont="1" applyBorder="1" applyAlignment="1" applyProtection="1">
      <alignment vertical="top" wrapText="1"/>
      <protection locked="0" hidden="1"/>
    </xf>
    <xf numFmtId="0" fontId="19" fillId="0" borderId="14" xfId="0" applyFont="1" applyBorder="1" applyAlignment="1" applyProtection="1">
      <alignment vertical="top" wrapText="1"/>
      <protection locked="0" hidden="1"/>
    </xf>
    <xf numFmtId="0" fontId="19" fillId="0" borderId="11" xfId="0" applyFont="1" applyBorder="1" applyAlignment="1" applyProtection="1">
      <alignment vertical="top" wrapText="1"/>
      <protection locked="0" hidden="1"/>
    </xf>
    <xf numFmtId="0" fontId="19" fillId="0" borderId="38" xfId="0" applyFont="1" applyBorder="1" applyAlignment="1" applyProtection="1">
      <alignment vertical="top" wrapText="1"/>
      <protection locked="0" hidden="1"/>
    </xf>
    <xf numFmtId="0" fontId="19" fillId="0" borderId="0" xfId="0" applyFont="1" applyBorder="1" applyAlignment="1" applyProtection="1">
      <alignment vertical="top" wrapText="1"/>
      <protection locked="0" hidden="1"/>
    </xf>
    <xf numFmtId="0" fontId="19" fillId="0" borderId="26" xfId="0" applyFont="1" applyBorder="1" applyAlignment="1" applyProtection="1">
      <alignment vertical="top" wrapText="1"/>
      <protection locked="0" hidden="1"/>
    </xf>
    <xf numFmtId="0" fontId="19" fillId="0" borderId="35" xfId="0" applyFont="1" applyBorder="1" applyAlignment="1" applyProtection="1">
      <alignment vertical="top" wrapText="1"/>
      <protection locked="0" hidden="1"/>
    </xf>
    <xf numFmtId="0" fontId="19" fillId="0" borderId="36" xfId="0" applyFont="1" applyBorder="1" applyAlignment="1" applyProtection="1">
      <alignment vertical="top" wrapText="1"/>
      <protection locked="0" hidden="1"/>
    </xf>
    <xf numFmtId="0" fontId="19" fillId="0" borderId="37" xfId="0" applyFont="1" applyBorder="1" applyAlignment="1" applyProtection="1">
      <alignment vertical="top" wrapText="1"/>
      <protection locked="0" hidden="1"/>
    </xf>
    <xf numFmtId="14" fontId="43" fillId="0" borderId="23" xfId="0" applyNumberFormat="1" applyFont="1" applyBorder="1" applyAlignment="1" applyProtection="1">
      <alignment horizontal="center" vertical="center" wrapText="1"/>
      <protection locked="0" hidden="1"/>
    </xf>
    <xf numFmtId="14" fontId="43" fillId="0" borderId="32" xfId="0" applyNumberFormat="1" applyFont="1" applyBorder="1" applyAlignment="1" applyProtection="1">
      <alignment horizontal="center" vertical="center" wrapText="1"/>
      <protection locked="0" hidden="1"/>
    </xf>
    <xf numFmtId="0" fontId="21" fillId="0" borderId="23" xfId="0" applyFont="1" applyBorder="1" applyAlignment="1" applyProtection="1">
      <alignment horizontal="left" vertical="center" wrapText="1"/>
      <protection locked="0" hidden="1"/>
    </xf>
    <xf numFmtId="0" fontId="21" fillId="0" borderId="32" xfId="0" applyFont="1" applyBorder="1" applyAlignment="1" applyProtection="1">
      <alignment horizontal="left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0" fontId="19" fillId="0" borderId="32" xfId="0" applyFont="1" applyFill="1" applyBorder="1" applyAlignment="1" applyProtection="1">
      <alignment horizontal="center" vertical="center"/>
      <protection locked="0" hidden="1"/>
    </xf>
    <xf numFmtId="14" fontId="22" fillId="0" borderId="23" xfId="0" applyNumberFormat="1" applyFont="1" applyFill="1" applyBorder="1" applyAlignment="1" applyProtection="1">
      <alignment horizontal="center" vertical="center"/>
      <protection locked="0" hidden="1"/>
    </xf>
    <xf numFmtId="14" fontId="22" fillId="0" borderId="32" xfId="0" applyNumberFormat="1" applyFont="1" applyFill="1" applyBorder="1" applyAlignment="1" applyProtection="1">
      <alignment horizontal="center" vertical="center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14" fontId="21" fillId="27" borderId="32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23" xfId="0" applyFont="1" applyFill="1" applyBorder="1" applyAlignment="1" applyProtection="1">
      <alignment horizontal="center" vertical="center" wrapText="1"/>
      <protection locked="0" hidden="1"/>
    </xf>
    <xf numFmtId="0" fontId="21" fillId="0" borderId="32" xfId="0" applyFont="1" applyFill="1" applyBorder="1" applyAlignment="1" applyProtection="1">
      <alignment horizontal="center" vertical="center" wrapText="1"/>
      <protection locked="0" hidden="1"/>
    </xf>
    <xf numFmtId="0" fontId="19" fillId="27" borderId="23" xfId="0" applyFont="1" applyFill="1" applyBorder="1" applyAlignment="1" applyProtection="1">
      <alignment horizontal="center" vertical="center" wrapText="1"/>
      <protection locked="0" hidden="1"/>
    </xf>
    <xf numFmtId="0" fontId="19" fillId="27" borderId="32" xfId="0" applyFont="1" applyFill="1" applyBorder="1" applyAlignment="1" applyProtection="1">
      <alignment horizontal="center" vertical="center" wrapText="1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19" fillId="27" borderId="32" xfId="0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35" xfId="0" applyFont="1" applyFill="1" applyBorder="1" applyAlignment="1" applyProtection="1">
      <alignment horizontal="center" vertical="center" wrapText="1"/>
      <protection locked="0" hidden="1"/>
    </xf>
  </cellXfs>
  <cellStyles count="44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Normal" xfId="0" builtinId="0"/>
    <cellStyle name="Percent" xfId="19" builtinId="5"/>
    <cellStyle name="アクセント 1" xfId="20" xr:uid="{00000000-0005-0000-0000-000014000000}"/>
    <cellStyle name="アクセント 2" xfId="21" xr:uid="{00000000-0005-0000-0000-000015000000}"/>
    <cellStyle name="アクセント 3" xfId="22" xr:uid="{00000000-0005-0000-0000-000016000000}"/>
    <cellStyle name="アクセント 4" xfId="23" xr:uid="{00000000-0005-0000-0000-000017000000}"/>
    <cellStyle name="アクセント 5" xfId="24" xr:uid="{00000000-0005-0000-0000-000018000000}"/>
    <cellStyle name="アクセント 6" xfId="25" xr:uid="{00000000-0005-0000-0000-000019000000}"/>
    <cellStyle name="タイトル" xfId="26" xr:uid="{00000000-0005-0000-0000-00001A000000}"/>
    <cellStyle name="チェック セル" xfId="27" xr:uid="{00000000-0005-0000-0000-00001B000000}"/>
    <cellStyle name="どちらでもない" xfId="28" xr:uid="{00000000-0005-0000-0000-00001C000000}"/>
    <cellStyle name="メモ" xfId="29" xr:uid="{00000000-0005-0000-0000-00001D000000}"/>
    <cellStyle name="リンク セル" xfId="30" xr:uid="{00000000-0005-0000-0000-00001E000000}"/>
    <cellStyle name="入力" xfId="31" xr:uid="{00000000-0005-0000-0000-00001F000000}"/>
    <cellStyle name="出力" xfId="32" xr:uid="{00000000-0005-0000-0000-000020000000}"/>
    <cellStyle name="悪い" xfId="33" xr:uid="{00000000-0005-0000-0000-000021000000}"/>
    <cellStyle name="標準 2" xfId="34" xr:uid="{00000000-0005-0000-0000-000022000000}"/>
    <cellStyle name="良い" xfId="35" xr:uid="{00000000-0005-0000-0000-000023000000}"/>
    <cellStyle name="見出し 1" xfId="36" xr:uid="{00000000-0005-0000-0000-000024000000}"/>
    <cellStyle name="見出し 2" xfId="37" xr:uid="{00000000-0005-0000-0000-000025000000}"/>
    <cellStyle name="見出し 3" xfId="38" xr:uid="{00000000-0005-0000-0000-000026000000}"/>
    <cellStyle name="見出し 4" xfId="39" xr:uid="{00000000-0005-0000-0000-000027000000}"/>
    <cellStyle name="計算" xfId="40" xr:uid="{00000000-0005-0000-0000-000028000000}"/>
    <cellStyle name="説明文" xfId="41" xr:uid="{00000000-0005-0000-0000-000029000000}"/>
    <cellStyle name="警告文" xfId="42" xr:uid="{00000000-0005-0000-0000-00002A000000}"/>
    <cellStyle name="集計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e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99D-93D7-786377641C19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99D-93D7-786377641C19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C35-499D-93D7-786377641C19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C35-499D-93D7-786377641C19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C35-499D-93D7-786377641C19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C35-499D-93D7-786377641C19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C35-499D-93D7-786377641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262304"/>
        <c:axId val="128266112"/>
      </c:barChart>
      <c:catAx>
        <c:axId val="1282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26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266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2623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5-4AAF-982A-4887E1852323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5-4AAF-982A-4887E1852323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F45-4AAF-982A-4887E1852323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F45-4AAF-982A-4887E1852323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F45-4AAF-982A-4887E1852323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F45-4AAF-982A-4887E1852323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F45-4AAF-982A-4887E1852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727040"/>
        <c:axId val="131724864"/>
      </c:barChart>
      <c:catAx>
        <c:axId val="1317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72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724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727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KPPN'!$C$11:$N$11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4-4BCB-B74A-CFE6E94C0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731392"/>
        <c:axId val="131719968"/>
      </c:barChart>
      <c:catAx>
        <c:axId val="131731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7199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171996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731392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KPPN'!$C$12:$N$12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E-490E-B27B-96C8E45C9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722688"/>
        <c:axId val="131732480"/>
      </c:barChart>
      <c:catAx>
        <c:axId val="131722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7324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1732480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72268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6906474820144"/>
          <c:y val="0.25463078084662927"/>
          <c:w val="0.82733812949640284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KPPN'!$C$13:$N$13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4-4D0C-BAB8-34FC996DC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733024"/>
        <c:axId val="131721600"/>
      </c:barChart>
      <c:catAx>
        <c:axId val="131733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7216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1721600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733024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KPPN'!$C$14:$N$14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4-494C-9405-4C820B35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729760"/>
        <c:axId val="131729216"/>
      </c:barChart>
      <c:catAx>
        <c:axId val="131729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7292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1729216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72976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KPPN'!$C$15:$N$15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9-416E-ADA9-3BB3C5162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730304"/>
        <c:axId val="131730848"/>
      </c:barChart>
      <c:catAx>
        <c:axId val="131730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7308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173084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730304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09352517985612"/>
          <c:y val="0.25463078084662927"/>
          <c:w val="0.830935251798561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KPPN'!$C$16:$N$16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7-475A-BEC9-05E5221A1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722144"/>
        <c:axId val="131723232"/>
      </c:barChart>
      <c:catAx>
        <c:axId val="131722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7232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1723232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722144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KPPN'!$C$17:$N$17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D0A-AE0F-0B08B8549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725408"/>
        <c:axId val="130239184"/>
      </c:barChart>
      <c:catAx>
        <c:axId val="131725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2391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023918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72540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số vụ KPPN 5S</a:t>
            </a:r>
          </a:p>
        </c:rich>
      </c:tx>
      <c:layout>
        <c:manualLayout>
          <c:xMode val="edge"/>
          <c:yMode val="edge"/>
          <c:x val="0.4432240677944454"/>
          <c:y val="3.3742204242818277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905920519059207E-2"/>
          <c:y val="0.18042877667814458"/>
          <c:w val="0.93552422578817118"/>
          <c:h val="0.538227907073977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'Bieu do KPPN'!$C$9:$Q$9</c:f>
              <c:strCache>
                <c:ptCount val="1"/>
                <c:pt idx="0">
                  <c:v>2024実績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'Bieu do KPPN'!$B$11:$B$17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'Bieu do KPPN'!$Q$11:$Q$17</c:f>
              <c:numCache>
                <c:formatCode>0</c:formatCode>
                <c:ptCount val="7"/>
                <c:pt idx="0">
                  <c:v>10</c:v>
                </c:pt>
                <c:pt idx="1">
                  <c:v>7</c:v>
                </c:pt>
                <c:pt idx="2">
                  <c:v>4</c:v>
                </c:pt>
                <c:pt idx="3">
                  <c:v>13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234832"/>
        <c:axId val="130240272"/>
      </c:barChart>
      <c:lineChart>
        <c:grouping val="standard"/>
        <c:varyColors val="0"/>
        <c:ser>
          <c:idx val="0"/>
          <c:order val="1"/>
          <c:tx>
            <c:strRef>
              <c:f>'Bieu do KPPN'!$R$9:$R$10</c:f>
              <c:strCache>
                <c:ptCount val="2"/>
                <c:pt idx="0">
                  <c:v>2024計画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'Bieu do KPPN'!$R$11:$R$17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242992"/>
        <c:axId val="130240816"/>
      </c:lineChart>
      <c:catAx>
        <c:axId val="130234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2402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0240272"/>
        <c:scaling>
          <c:orientation val="minMax"/>
          <c:max val="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0234832"/>
        <c:crosses val="autoZero"/>
        <c:crossBetween val="between"/>
      </c:valAx>
      <c:catAx>
        <c:axId val="13024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130240816"/>
        <c:crosses val="autoZero"/>
        <c:auto val="0"/>
        <c:lblAlgn val="ctr"/>
        <c:lblOffset val="100"/>
        <c:noMultiLvlLbl val="0"/>
      </c:catAx>
      <c:valAx>
        <c:axId val="13024081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30242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536212170558974"/>
          <c:y val="0.89911114321718966"/>
          <c:w val="0.42458723681437627"/>
          <c:h val="7.3396742838337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B0-4CAA-A7E2-1C8C63CD8857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B0-4CAA-A7E2-1C8C63CD8857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9B0-4CAA-A7E2-1C8C63CD8857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9B0-4CAA-A7E2-1C8C63CD8857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9B0-4CAA-A7E2-1C8C63CD8857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9B0-4CAA-A7E2-1C8C63CD8857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09B0-4CAA-A7E2-1C8C63CD8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232112"/>
        <c:axId val="130237008"/>
      </c:barChart>
      <c:catAx>
        <c:axId val="13023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237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237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232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5S審査点数</a:t>
            </a:r>
          </a:p>
        </c:rich>
      </c:tx>
      <c:layout>
        <c:manualLayout>
          <c:xMode val="edge"/>
          <c:yMode val="edge"/>
          <c:x val="0.4432240306137129"/>
          <c:y val="3.3742331288343558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47259439707675E-2"/>
          <c:y val="0.18098159509202455"/>
          <c:w val="0.92570036540803902"/>
          <c:h val="0.536809815950920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'Bang diem tong hop'!$C$6:$Q$6</c:f>
              <c:strCache>
                <c:ptCount val="1"/>
                <c:pt idx="0">
                  <c:v>2024実績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'Bang diem tong hop'!$B$8:$B$14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'Bang diem tong hop'!$Q$8:$Q$14</c:f>
              <c:numCache>
                <c:formatCode>General</c:formatCode>
                <c:ptCount val="7"/>
                <c:pt idx="0">
                  <c:v>98.5</c:v>
                </c:pt>
                <c:pt idx="1">
                  <c:v>98.5</c:v>
                </c:pt>
                <c:pt idx="2">
                  <c:v>99</c:v>
                </c:pt>
                <c:pt idx="3">
                  <c:v>98</c:v>
                </c:pt>
                <c:pt idx="4">
                  <c:v>99.5</c:v>
                </c:pt>
                <c:pt idx="5">
                  <c:v>99.5</c:v>
                </c:pt>
                <c:pt idx="6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263392"/>
        <c:axId val="128263936"/>
      </c:barChart>
      <c:lineChart>
        <c:grouping val="standard"/>
        <c:varyColors val="0"/>
        <c:ser>
          <c:idx val="0"/>
          <c:order val="1"/>
          <c:tx>
            <c:strRef>
              <c:f>'Bang diem tong hop'!$R$6:$R$7</c:f>
              <c:strCache>
                <c:ptCount val="2"/>
                <c:pt idx="0">
                  <c:v>2024計画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'Bang diem tong hop'!$R$8:$R$14</c:f>
              <c:numCache>
                <c:formatCode>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264480"/>
        <c:axId val="128265568"/>
      </c:lineChart>
      <c:catAx>
        <c:axId val="128263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263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263936"/>
        <c:scaling>
          <c:orientation val="minMax"/>
          <c:max val="100"/>
          <c:min val="8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263392"/>
        <c:crosses val="autoZero"/>
        <c:crossBetween val="between"/>
      </c:valAx>
      <c:catAx>
        <c:axId val="128264480"/>
        <c:scaling>
          <c:orientation val="minMax"/>
        </c:scaling>
        <c:delete val="1"/>
        <c:axPos val="b"/>
        <c:majorTickMark val="out"/>
        <c:minorTickMark val="none"/>
        <c:tickLblPos val="nextTo"/>
        <c:crossAx val="128265568"/>
        <c:crosses val="autoZero"/>
        <c:auto val="0"/>
        <c:lblAlgn val="ctr"/>
        <c:lblOffset val="100"/>
        <c:noMultiLvlLbl val="0"/>
      </c:catAx>
      <c:valAx>
        <c:axId val="128265568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282644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162854338700965"/>
          <c:y val="0.90187044104149561"/>
          <c:w val="0.42510465119996416"/>
          <c:h val="7.3622208266911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2320959879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S'!$R$10:$AK$10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45E-A5ED-A2D940DF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241904"/>
        <c:axId val="130233200"/>
      </c:barChart>
      <c:catAx>
        <c:axId val="130241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233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23320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241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553956834532374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S'!$R$11:$AK$11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7-4228-BB56-7B82C887C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235920"/>
        <c:axId val="130231568"/>
      </c:barChart>
      <c:catAx>
        <c:axId val="130235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23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231568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235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KIM DỆT </a:t>
            </a:r>
          </a:p>
        </c:rich>
      </c:tx>
      <c:layout>
        <c:manualLayout>
          <c:xMode val="edge"/>
          <c:yMode val="edge"/>
          <c:x val="0.2428575178102737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S'!$R$13:$AK$13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8-4BAE-9482-0FBD4295E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228304"/>
        <c:axId val="130238640"/>
      </c:barChart>
      <c:catAx>
        <c:axId val="130228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238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23864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2283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697841726618704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S'!$R$14:$AK$14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0-43AE-92B6-8034CC93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233744"/>
        <c:axId val="130234288"/>
      </c:barChart>
      <c:catAx>
        <c:axId val="130233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234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234288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233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hop'!$C$8:$N$8</c:f>
              <c:numCache>
                <c:formatCode>General</c:formatCode>
                <c:ptCount val="12"/>
                <c:pt idx="0">
                  <c:v>100</c:v>
                </c:pt>
                <c:pt idx="1">
                  <c:v>98</c:v>
                </c:pt>
                <c:pt idx="2">
                  <c:v>97</c:v>
                </c:pt>
                <c:pt idx="3">
                  <c:v>98</c:v>
                </c:pt>
                <c:pt idx="4">
                  <c:v>99</c:v>
                </c:pt>
                <c:pt idx="5">
                  <c:v>99</c:v>
                </c:pt>
                <c:pt idx="6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D-402B-AF35-D4FD22577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86976"/>
        <c:axId val="126485888"/>
      </c:barChart>
      <c:catAx>
        <c:axId val="126486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48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485888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486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hop'!$C$9:$N$9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99</c:v>
                </c:pt>
                <c:pt idx="3">
                  <c:v>99</c:v>
                </c:pt>
                <c:pt idx="4">
                  <c:v>99</c:v>
                </c:pt>
                <c:pt idx="5">
                  <c:v>97</c:v>
                </c:pt>
                <c:pt idx="6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5-4E2D-AFB5-391B8CE3A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84256"/>
        <c:axId val="126484800"/>
      </c:barChart>
      <c:catAx>
        <c:axId val="126484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48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48480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4842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87050359712229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hop'!$C$10:$N$10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98</c:v>
                </c:pt>
                <c:pt idx="3">
                  <c:v>99</c:v>
                </c:pt>
                <c:pt idx="4">
                  <c:v>99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7-4D47-8E2F-ABC1672E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81536"/>
        <c:axId val="126495136"/>
      </c:barChart>
      <c:catAx>
        <c:axId val="126481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495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49513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4815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hop'!$C$11:$N$11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96</c:v>
                </c:pt>
                <c:pt idx="3">
                  <c:v>97</c:v>
                </c:pt>
                <c:pt idx="4">
                  <c:v>99</c:v>
                </c:pt>
                <c:pt idx="5">
                  <c:v>96</c:v>
                </c:pt>
                <c:pt idx="6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7-4E32-90E3-56EC01741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88064"/>
        <c:axId val="126493504"/>
      </c:barChart>
      <c:catAx>
        <c:axId val="126488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493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49350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488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hop'!$C$12:$N$12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99</c:v>
                </c:pt>
                <c:pt idx="6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A-4D78-B8BF-978854FE7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83168"/>
        <c:axId val="126483712"/>
      </c:barChart>
      <c:catAx>
        <c:axId val="126483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483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48371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4831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27338129496402"/>
          <c:y val="0.25463078084662927"/>
          <c:w val="0.8057553956834532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hop'!$C$13:$N$13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99</c:v>
                </c:pt>
                <c:pt idx="4">
                  <c:v>100</c:v>
                </c:pt>
                <c:pt idx="5">
                  <c:v>100</c:v>
                </c:pt>
                <c:pt idx="6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6-489B-BDDF-696F24CAC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94048"/>
        <c:axId val="126492960"/>
      </c:barChart>
      <c:catAx>
        <c:axId val="126494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49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49296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494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hop'!$C$14:$N$14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99</c:v>
                </c:pt>
                <c:pt idx="3">
                  <c:v>98</c:v>
                </c:pt>
                <c:pt idx="4">
                  <c:v>99</c:v>
                </c:pt>
                <c:pt idx="5">
                  <c:v>99</c:v>
                </c:pt>
                <c:pt idx="6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B-408A-9596-7EA2DAAF5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89696"/>
        <c:axId val="126496768"/>
      </c:barChart>
      <c:catAx>
        <c:axId val="126489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49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496768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489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7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4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6</xdr:col>
      <xdr:colOff>38100</xdr:colOff>
      <xdr:row>5</xdr:row>
      <xdr:rowOff>0</xdr:rowOff>
    </xdr:to>
    <xdr:graphicFrame macro="">
      <xdr:nvGraphicFramePr>
        <xdr:cNvPr id="23683516" name="Chart 169">
          <a:extLst>
            <a:ext uri="{FF2B5EF4-FFF2-40B4-BE49-F238E27FC236}">
              <a16:creationId xmlns:a16="http://schemas.microsoft.com/office/drawing/2014/main" id="{F8DF57AC-24A0-3992-748F-B11D9DACAC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15</xdr:row>
      <xdr:rowOff>123825</xdr:rowOff>
    </xdr:from>
    <xdr:to>
      <xdr:col>18</xdr:col>
      <xdr:colOff>523875</xdr:colOff>
      <xdr:row>34</xdr:row>
      <xdr:rowOff>152400</xdr:rowOff>
    </xdr:to>
    <xdr:graphicFrame macro="">
      <xdr:nvGraphicFramePr>
        <xdr:cNvPr id="23683517" name="Chart 10">
          <a:extLst>
            <a:ext uri="{FF2B5EF4-FFF2-40B4-BE49-F238E27FC236}">
              <a16:creationId xmlns:a16="http://schemas.microsoft.com/office/drawing/2014/main" id="{3886288E-01D0-3AF8-1B05-6D08F86A3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37</xdr:row>
      <xdr:rowOff>38100</xdr:rowOff>
    </xdr:from>
    <xdr:to>
      <xdr:col>5</xdr:col>
      <xdr:colOff>342900</xdr:colOff>
      <xdr:row>49</xdr:row>
      <xdr:rowOff>152400</xdr:rowOff>
    </xdr:to>
    <xdr:graphicFrame macro="">
      <xdr:nvGraphicFramePr>
        <xdr:cNvPr id="23683518" name="Chart 11">
          <a:extLst>
            <a:ext uri="{FF2B5EF4-FFF2-40B4-BE49-F238E27FC236}">
              <a16:creationId xmlns:a16="http://schemas.microsoft.com/office/drawing/2014/main" id="{B1072901-9404-E9C6-C58E-B42A0B3B8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37</xdr:row>
      <xdr:rowOff>38100</xdr:rowOff>
    </xdr:from>
    <xdr:to>
      <xdr:col>12</xdr:col>
      <xdr:colOff>371475</xdr:colOff>
      <xdr:row>49</xdr:row>
      <xdr:rowOff>152400</xdr:rowOff>
    </xdr:to>
    <xdr:graphicFrame macro="">
      <xdr:nvGraphicFramePr>
        <xdr:cNvPr id="23683519" name="Chart 12">
          <a:extLst>
            <a:ext uri="{FF2B5EF4-FFF2-40B4-BE49-F238E27FC236}">
              <a16:creationId xmlns:a16="http://schemas.microsoft.com/office/drawing/2014/main" id="{C5CF6337-3B68-C1CF-BC0C-2971488D4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38100</xdr:colOff>
      <xdr:row>37</xdr:row>
      <xdr:rowOff>38100</xdr:rowOff>
    </xdr:from>
    <xdr:to>
      <xdr:col>18</xdr:col>
      <xdr:colOff>552450</xdr:colOff>
      <xdr:row>49</xdr:row>
      <xdr:rowOff>152400</xdr:rowOff>
    </xdr:to>
    <xdr:graphicFrame macro="">
      <xdr:nvGraphicFramePr>
        <xdr:cNvPr id="23683520" name="Chart 13">
          <a:extLst>
            <a:ext uri="{FF2B5EF4-FFF2-40B4-BE49-F238E27FC236}">
              <a16:creationId xmlns:a16="http://schemas.microsoft.com/office/drawing/2014/main" id="{3A6F5A5B-E97E-30E1-4B2A-E8141117B4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50</xdr:row>
      <xdr:rowOff>57150</xdr:rowOff>
    </xdr:from>
    <xdr:to>
      <xdr:col>5</xdr:col>
      <xdr:colOff>342900</xdr:colOff>
      <xdr:row>63</xdr:row>
      <xdr:rowOff>9525</xdr:rowOff>
    </xdr:to>
    <xdr:graphicFrame macro="">
      <xdr:nvGraphicFramePr>
        <xdr:cNvPr id="23683521" name="Chart 14">
          <a:extLst>
            <a:ext uri="{FF2B5EF4-FFF2-40B4-BE49-F238E27FC236}">
              <a16:creationId xmlns:a16="http://schemas.microsoft.com/office/drawing/2014/main" id="{2846A3E2-3A4C-725B-1300-8ACB342F2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50</xdr:row>
      <xdr:rowOff>57150</xdr:rowOff>
    </xdr:from>
    <xdr:to>
      <xdr:col>12</xdr:col>
      <xdr:colOff>371475</xdr:colOff>
      <xdr:row>63</xdr:row>
      <xdr:rowOff>9525</xdr:rowOff>
    </xdr:to>
    <xdr:graphicFrame macro="">
      <xdr:nvGraphicFramePr>
        <xdr:cNvPr id="23683522" name="Chart 15">
          <a:extLst>
            <a:ext uri="{FF2B5EF4-FFF2-40B4-BE49-F238E27FC236}">
              <a16:creationId xmlns:a16="http://schemas.microsoft.com/office/drawing/2014/main" id="{1FD40A9D-F8F6-803F-3389-DF925EAF9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50</xdr:row>
      <xdr:rowOff>57150</xdr:rowOff>
    </xdr:from>
    <xdr:to>
      <xdr:col>18</xdr:col>
      <xdr:colOff>552450</xdr:colOff>
      <xdr:row>63</xdr:row>
      <xdr:rowOff>9525</xdr:rowOff>
    </xdr:to>
    <xdr:graphicFrame macro="">
      <xdr:nvGraphicFramePr>
        <xdr:cNvPr id="23683523" name="Chart 16">
          <a:extLst>
            <a:ext uri="{FF2B5EF4-FFF2-40B4-BE49-F238E27FC236}">
              <a16:creationId xmlns:a16="http://schemas.microsoft.com/office/drawing/2014/main" id="{1720B32C-336B-643A-A4F0-5B1503CED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47625</xdr:colOff>
      <xdr:row>63</xdr:row>
      <xdr:rowOff>66675</xdr:rowOff>
    </xdr:from>
    <xdr:to>
      <xdr:col>5</xdr:col>
      <xdr:colOff>342900</xdr:colOff>
      <xdr:row>76</xdr:row>
      <xdr:rowOff>19050</xdr:rowOff>
    </xdr:to>
    <xdr:graphicFrame macro="">
      <xdr:nvGraphicFramePr>
        <xdr:cNvPr id="23683524" name="Chart 17">
          <a:extLst>
            <a:ext uri="{FF2B5EF4-FFF2-40B4-BE49-F238E27FC236}">
              <a16:creationId xmlns:a16="http://schemas.microsoft.com/office/drawing/2014/main" id="{678E4580-2E7D-32B1-E631-B31A13D865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14</xdr:row>
      <xdr:rowOff>76200</xdr:rowOff>
    </xdr:from>
    <xdr:to>
      <xdr:col>4</xdr:col>
      <xdr:colOff>2257425</xdr:colOff>
      <xdr:row>14</xdr:row>
      <xdr:rowOff>1895475</xdr:rowOff>
    </xdr:to>
    <xdr:pic>
      <xdr:nvPicPr>
        <xdr:cNvPr id="13603721" name="Picture 1">
          <a:extLst>
            <a:ext uri="{FF2B5EF4-FFF2-40B4-BE49-F238E27FC236}">
              <a16:creationId xmlns:a16="http://schemas.microsoft.com/office/drawing/2014/main" id="{EB27A654-69DF-FB4B-AE89-6C32E059D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4457700"/>
          <a:ext cx="200025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</xdr:colOff>
      <xdr:row>14</xdr:row>
      <xdr:rowOff>42334</xdr:rowOff>
    </xdr:from>
    <xdr:to>
      <xdr:col>5</xdr:col>
      <xdr:colOff>2497667</xdr:colOff>
      <xdr:row>14</xdr:row>
      <xdr:rowOff>1900183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FDFBEE-09F2-4CF0-93FE-19FA0FA1A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71" b="12054"/>
        <a:stretch/>
      </xdr:blipFill>
      <xdr:spPr>
        <a:xfrm>
          <a:off x="7101417" y="4434417"/>
          <a:ext cx="2465917" cy="18578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16</xdr:row>
      <xdr:rowOff>57150</xdr:rowOff>
    </xdr:from>
    <xdr:to>
      <xdr:col>4</xdr:col>
      <xdr:colOff>2486025</xdr:colOff>
      <xdr:row>16</xdr:row>
      <xdr:rowOff>1876425</xdr:rowOff>
    </xdr:to>
    <xdr:pic>
      <xdr:nvPicPr>
        <xdr:cNvPr id="14195430" name="Picture 1">
          <a:extLst>
            <a:ext uri="{FF2B5EF4-FFF2-40B4-BE49-F238E27FC236}">
              <a16:creationId xmlns:a16="http://schemas.microsoft.com/office/drawing/2014/main" id="{397E221A-0A65-053C-A9A3-F7D8E5CC9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6610350"/>
          <a:ext cx="244792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21167</xdr:colOff>
      <xdr:row>16</xdr:row>
      <xdr:rowOff>42333</xdr:rowOff>
    </xdr:from>
    <xdr:to>
      <xdr:col>5</xdr:col>
      <xdr:colOff>2487083</xdr:colOff>
      <xdr:row>16</xdr:row>
      <xdr:rowOff>1843963</xdr:rowOff>
    </xdr:to>
    <xdr:pic>
      <xdr:nvPicPr>
        <xdr:cNvPr id="2" name="Picture 1" descr="hin.jpg">
          <a:extLst>
            <a:ext uri="{FF2B5EF4-FFF2-40B4-BE49-F238E27FC236}">
              <a16:creationId xmlns:a16="http://schemas.microsoft.com/office/drawing/2014/main" id="{0B6E0224-3C15-417C-A47C-169539BB7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32538" r="252" b="26355"/>
        <a:stretch>
          <a:fillRect/>
        </a:stretch>
      </xdr:blipFill>
      <xdr:spPr>
        <a:xfrm>
          <a:off x="7090834" y="6604000"/>
          <a:ext cx="2465916" cy="180163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0.00635</cdr:x>
      <cdr:y>0.01553</cdr:y>
    </cdr:from>
    <cdr:to>
      <cdr:x>0.15444</cdr:x>
      <cdr:y>0.07841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7" y="48223"/>
          <a:ext cx="1158068" cy="218477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0</xdr:rowOff>
    </xdr:from>
    <xdr:to>
      <xdr:col>6</xdr:col>
      <xdr:colOff>38100</xdr:colOff>
      <xdr:row>8</xdr:row>
      <xdr:rowOff>0</xdr:rowOff>
    </xdr:to>
    <xdr:graphicFrame macro="">
      <xdr:nvGraphicFramePr>
        <xdr:cNvPr id="22208508" name="Chart 169">
          <a:extLst>
            <a:ext uri="{FF2B5EF4-FFF2-40B4-BE49-F238E27FC236}">
              <a16:creationId xmlns:a16="http://schemas.microsoft.com/office/drawing/2014/main" id="{5F3FAD4D-CC0A-6223-628B-ECCE1F647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39</xdr:row>
      <xdr:rowOff>76200</xdr:rowOff>
    </xdr:from>
    <xdr:to>
      <xdr:col>5</xdr:col>
      <xdr:colOff>219075</xdr:colOff>
      <xdr:row>52</xdr:row>
      <xdr:rowOff>28575</xdr:rowOff>
    </xdr:to>
    <xdr:graphicFrame macro="">
      <xdr:nvGraphicFramePr>
        <xdr:cNvPr id="22208509" name="Chart 11">
          <a:extLst>
            <a:ext uri="{FF2B5EF4-FFF2-40B4-BE49-F238E27FC236}">
              <a16:creationId xmlns:a16="http://schemas.microsoft.com/office/drawing/2014/main" id="{4DDBEA6A-5311-A0C0-0FF8-F049483EF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266700</xdr:colOff>
      <xdr:row>39</xdr:row>
      <xdr:rowOff>76200</xdr:rowOff>
    </xdr:from>
    <xdr:to>
      <xdr:col>12</xdr:col>
      <xdr:colOff>247650</xdr:colOff>
      <xdr:row>52</xdr:row>
      <xdr:rowOff>28575</xdr:rowOff>
    </xdr:to>
    <xdr:graphicFrame macro="">
      <xdr:nvGraphicFramePr>
        <xdr:cNvPr id="22208510" name="Chart 12">
          <a:extLst>
            <a:ext uri="{FF2B5EF4-FFF2-40B4-BE49-F238E27FC236}">
              <a16:creationId xmlns:a16="http://schemas.microsoft.com/office/drawing/2014/main" id="{26A0363C-375F-15E4-2FC5-B7D4DBFF47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295275</xdr:colOff>
      <xdr:row>39</xdr:row>
      <xdr:rowOff>76200</xdr:rowOff>
    </xdr:from>
    <xdr:to>
      <xdr:col>18</xdr:col>
      <xdr:colOff>428625</xdr:colOff>
      <xdr:row>52</xdr:row>
      <xdr:rowOff>28575</xdr:rowOff>
    </xdr:to>
    <xdr:graphicFrame macro="">
      <xdr:nvGraphicFramePr>
        <xdr:cNvPr id="22208511" name="Chart 13">
          <a:extLst>
            <a:ext uri="{FF2B5EF4-FFF2-40B4-BE49-F238E27FC236}">
              <a16:creationId xmlns:a16="http://schemas.microsoft.com/office/drawing/2014/main" id="{433E884E-EFF0-137F-EB6A-5F0EABEA5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52</xdr:row>
      <xdr:rowOff>95250</xdr:rowOff>
    </xdr:from>
    <xdr:to>
      <xdr:col>5</xdr:col>
      <xdr:colOff>219075</xdr:colOff>
      <xdr:row>65</xdr:row>
      <xdr:rowOff>47625</xdr:rowOff>
    </xdr:to>
    <xdr:graphicFrame macro="">
      <xdr:nvGraphicFramePr>
        <xdr:cNvPr id="24870912" name="Chart 14">
          <a:extLst>
            <a:ext uri="{FF2B5EF4-FFF2-40B4-BE49-F238E27FC236}">
              <a16:creationId xmlns:a16="http://schemas.microsoft.com/office/drawing/2014/main" id="{D5253F98-EFF0-F548-42B3-840AF0559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266700</xdr:colOff>
      <xdr:row>52</xdr:row>
      <xdr:rowOff>95250</xdr:rowOff>
    </xdr:from>
    <xdr:to>
      <xdr:col>12</xdr:col>
      <xdr:colOff>247650</xdr:colOff>
      <xdr:row>65</xdr:row>
      <xdr:rowOff>47625</xdr:rowOff>
    </xdr:to>
    <xdr:graphicFrame macro="">
      <xdr:nvGraphicFramePr>
        <xdr:cNvPr id="24870913" name="Chart 15">
          <a:extLst>
            <a:ext uri="{FF2B5EF4-FFF2-40B4-BE49-F238E27FC236}">
              <a16:creationId xmlns:a16="http://schemas.microsoft.com/office/drawing/2014/main" id="{AB595B51-2ECD-8D8A-AD68-A7CD9231A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295275</xdr:colOff>
      <xdr:row>52</xdr:row>
      <xdr:rowOff>95250</xdr:rowOff>
    </xdr:from>
    <xdr:to>
      <xdr:col>18</xdr:col>
      <xdr:colOff>428625</xdr:colOff>
      <xdr:row>65</xdr:row>
      <xdr:rowOff>47625</xdr:rowOff>
    </xdr:to>
    <xdr:graphicFrame macro="">
      <xdr:nvGraphicFramePr>
        <xdr:cNvPr id="24870914" name="Chart 16">
          <a:extLst>
            <a:ext uri="{FF2B5EF4-FFF2-40B4-BE49-F238E27FC236}">
              <a16:creationId xmlns:a16="http://schemas.microsoft.com/office/drawing/2014/main" id="{A1CB279D-B9D2-1E42-6B8E-9DCE49C389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65</xdr:row>
      <xdr:rowOff>104775</xdr:rowOff>
    </xdr:from>
    <xdr:to>
      <xdr:col>5</xdr:col>
      <xdr:colOff>219075</xdr:colOff>
      <xdr:row>78</xdr:row>
      <xdr:rowOff>57150</xdr:rowOff>
    </xdr:to>
    <xdr:graphicFrame macro="">
      <xdr:nvGraphicFramePr>
        <xdr:cNvPr id="24870915" name="Chart 17">
          <a:extLst>
            <a:ext uri="{FF2B5EF4-FFF2-40B4-BE49-F238E27FC236}">
              <a16:creationId xmlns:a16="http://schemas.microsoft.com/office/drawing/2014/main" id="{E96C6DA5-F7C4-DCF1-8258-5A7E09111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18</xdr:col>
      <xdr:colOff>409575</xdr:colOff>
      <xdr:row>37</xdr:row>
      <xdr:rowOff>38100</xdr:rowOff>
    </xdr:to>
    <xdr:graphicFrame macro="">
      <xdr:nvGraphicFramePr>
        <xdr:cNvPr id="24870916" name="Chart 10">
          <a:extLst>
            <a:ext uri="{FF2B5EF4-FFF2-40B4-BE49-F238E27FC236}">
              <a16:creationId xmlns:a16="http://schemas.microsoft.com/office/drawing/2014/main" id="{6B8F4F7F-79FA-2C6D-D8F6-6D8AC3F89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0.00608</cdr:x>
      <cdr:y>0.01451</cdr:y>
    </cdr:from>
    <cdr:to>
      <cdr:x>0.15055</cdr:x>
      <cdr:y>0.07668</cdr:y>
    </cdr:to>
    <cdr:sp macro="" textlink="">
      <cdr:nvSpPr>
        <cdr:cNvPr id="7639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04" y="45193"/>
          <a:ext cx="1113753" cy="250081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37</xdr:col>
      <xdr:colOff>0</xdr:colOff>
      <xdr:row>5</xdr:row>
      <xdr:rowOff>0</xdr:rowOff>
    </xdr:to>
    <xdr:graphicFrame macro="">
      <xdr:nvGraphicFramePr>
        <xdr:cNvPr id="23769321" name="Chart 169">
          <a:extLst>
            <a:ext uri="{FF2B5EF4-FFF2-40B4-BE49-F238E27FC236}">
              <a16:creationId xmlns:a16="http://schemas.microsoft.com/office/drawing/2014/main" id="{34B9714C-6AD9-9770-67DC-FC4D152AC0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2" name="Chart 12">
          <a:extLst>
            <a:ext uri="{FF2B5EF4-FFF2-40B4-BE49-F238E27FC236}">
              <a16:creationId xmlns:a16="http://schemas.microsoft.com/office/drawing/2014/main" id="{A11E6CE0-6467-893E-CA57-CF11DA431E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3" name="Chart 13">
          <a:extLst>
            <a:ext uri="{FF2B5EF4-FFF2-40B4-BE49-F238E27FC236}">
              <a16:creationId xmlns:a16="http://schemas.microsoft.com/office/drawing/2014/main" id="{A71A88CE-AB89-A91A-3448-C7467D11B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4" name="Chart 15">
          <a:extLst>
            <a:ext uri="{FF2B5EF4-FFF2-40B4-BE49-F238E27FC236}">
              <a16:creationId xmlns:a16="http://schemas.microsoft.com/office/drawing/2014/main" id="{6FE04E6D-DEAC-54B4-2C27-B6D09045C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5" name="Chart 16">
          <a:extLst>
            <a:ext uri="{FF2B5EF4-FFF2-40B4-BE49-F238E27FC236}">
              <a16:creationId xmlns:a16="http://schemas.microsoft.com/office/drawing/2014/main" id="{BE95BB9E-5C44-580F-3245-768AEBADD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81844</xdr:colOff>
      <xdr:row>14</xdr:row>
      <xdr:rowOff>26106</xdr:rowOff>
    </xdr:from>
    <xdr:to>
      <xdr:col>4</xdr:col>
      <xdr:colOff>2483556</xdr:colOff>
      <xdr:row>14</xdr:row>
      <xdr:rowOff>1883481</xdr:rowOff>
    </xdr:to>
    <xdr:pic>
      <xdr:nvPicPr>
        <xdr:cNvPr id="23985221" name="Picture 1">
          <a:extLst>
            <a:ext uri="{FF2B5EF4-FFF2-40B4-BE49-F238E27FC236}">
              <a16:creationId xmlns:a16="http://schemas.microsoft.com/office/drawing/2014/main" id="{D61F70BB-610B-00B3-6648-E8BE00A97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4344" y="4337050"/>
          <a:ext cx="2401712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77612</xdr:colOff>
      <xdr:row>15</xdr:row>
      <xdr:rowOff>38100</xdr:rowOff>
    </xdr:from>
    <xdr:to>
      <xdr:col>4</xdr:col>
      <xdr:colOff>2483556</xdr:colOff>
      <xdr:row>15</xdr:row>
      <xdr:rowOff>1866900</xdr:rowOff>
    </xdr:to>
    <xdr:pic>
      <xdr:nvPicPr>
        <xdr:cNvPr id="23985222" name="Picture 2">
          <a:extLst>
            <a:ext uri="{FF2B5EF4-FFF2-40B4-BE49-F238E27FC236}">
              <a16:creationId xmlns:a16="http://schemas.microsoft.com/office/drawing/2014/main" id="{0094940B-F5CD-8941-7435-0F4E581DD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0112" y="6239933"/>
          <a:ext cx="2405944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10583</xdr:colOff>
      <xdr:row>14</xdr:row>
      <xdr:rowOff>21166</xdr:rowOff>
    </xdr:from>
    <xdr:to>
      <xdr:col>6</xdr:col>
      <xdr:colOff>9172</xdr:colOff>
      <xdr:row>15</xdr:row>
      <xdr:rowOff>3527</xdr:rowOff>
    </xdr:to>
    <xdr:pic>
      <xdr:nvPicPr>
        <xdr:cNvPr id="2" name="Picture 1" descr="C:\Users\0107\Desktop\z5955753883472_0c4dc12ad1b28fe9eaf111edfe5b8772.jpg">
          <a:extLst>
            <a:ext uri="{FF2B5EF4-FFF2-40B4-BE49-F238E27FC236}">
              <a16:creationId xmlns:a16="http://schemas.microsoft.com/office/drawing/2014/main" id="{A73627BC-7269-4E1B-82A8-C6560E50A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0250" y="4413249"/>
          <a:ext cx="2517422" cy="1876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10583</xdr:colOff>
      <xdr:row>15</xdr:row>
      <xdr:rowOff>21166</xdr:rowOff>
    </xdr:from>
    <xdr:to>
      <xdr:col>6</xdr:col>
      <xdr:colOff>3528</xdr:colOff>
      <xdr:row>16</xdr:row>
      <xdr:rowOff>49388</xdr:rowOff>
    </xdr:to>
    <xdr:pic>
      <xdr:nvPicPr>
        <xdr:cNvPr id="3" name="Picture 2" descr="C:\Users\0107\Desktop\z5955753883481_47beac92275f6e3c5e36322f93b00808.jpg">
          <a:extLst>
            <a:ext uri="{FF2B5EF4-FFF2-40B4-BE49-F238E27FC236}">
              <a16:creationId xmlns:a16="http://schemas.microsoft.com/office/drawing/2014/main" id="{8FF34FD7-7BAA-4C22-A271-D2EF1FACA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0250" y="6307666"/>
          <a:ext cx="2511778" cy="1922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10583</xdr:colOff>
      <xdr:row>15</xdr:row>
      <xdr:rowOff>21166</xdr:rowOff>
    </xdr:from>
    <xdr:ext cx="2517422" cy="1876778"/>
    <xdr:pic>
      <xdr:nvPicPr>
        <xdr:cNvPr id="4" name="Picture 3" descr="C:\Users\0107\Desktop\z5955753883472_0c4dc12ad1b28fe9eaf111edfe5b8772.jpg">
          <a:extLst>
            <a:ext uri="{FF2B5EF4-FFF2-40B4-BE49-F238E27FC236}">
              <a16:creationId xmlns:a16="http://schemas.microsoft.com/office/drawing/2014/main" id="{F72E74D8-BEAA-474D-AFDD-03197169D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0250" y="4413249"/>
          <a:ext cx="2517422" cy="1876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14</xdr:row>
      <xdr:rowOff>57150</xdr:rowOff>
    </xdr:from>
    <xdr:to>
      <xdr:col>4</xdr:col>
      <xdr:colOff>2495550</xdr:colOff>
      <xdr:row>14</xdr:row>
      <xdr:rowOff>1866900</xdr:rowOff>
    </xdr:to>
    <xdr:pic>
      <xdr:nvPicPr>
        <xdr:cNvPr id="15730585" name="Picture 1">
          <a:extLst>
            <a:ext uri="{FF2B5EF4-FFF2-40B4-BE49-F238E27FC236}">
              <a16:creationId xmlns:a16="http://schemas.microsoft.com/office/drawing/2014/main" id="{B5F5C0AC-D072-7BFA-51E5-16CCCC47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4438650"/>
          <a:ext cx="2466975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15</xdr:row>
      <xdr:rowOff>38100</xdr:rowOff>
    </xdr:from>
    <xdr:to>
      <xdr:col>4</xdr:col>
      <xdr:colOff>2476500</xdr:colOff>
      <xdr:row>15</xdr:row>
      <xdr:rowOff>1857375</xdr:rowOff>
    </xdr:to>
    <xdr:pic>
      <xdr:nvPicPr>
        <xdr:cNvPr id="15730586" name="Picture 2">
          <a:extLst>
            <a:ext uri="{FF2B5EF4-FFF2-40B4-BE49-F238E27FC236}">
              <a16:creationId xmlns:a16="http://schemas.microsoft.com/office/drawing/2014/main" id="{D1FA37F4-9B9A-92F4-67E7-D5D4E2195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6324600"/>
          <a:ext cx="241935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</xdr:colOff>
      <xdr:row>14</xdr:row>
      <xdr:rowOff>31749</xdr:rowOff>
    </xdr:from>
    <xdr:to>
      <xdr:col>5</xdr:col>
      <xdr:colOff>2497666</xdr:colOff>
      <xdr:row>14</xdr:row>
      <xdr:rowOff>1860549</xdr:rowOff>
    </xdr:to>
    <xdr:pic>
      <xdr:nvPicPr>
        <xdr:cNvPr id="2" name="Picture 1" descr="z5956075823754_94f88e79c56f7f6f37f4d5366de1b64a.jpg">
          <a:extLst>
            <a:ext uri="{FF2B5EF4-FFF2-40B4-BE49-F238E27FC236}">
              <a16:creationId xmlns:a16="http://schemas.microsoft.com/office/drawing/2014/main" id="{BD36905B-8438-42E9-A2D8-59EC0BB9F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090833" y="4423832"/>
          <a:ext cx="2465916" cy="1828800"/>
        </a:xfrm>
        <a:prstGeom prst="rect">
          <a:avLst/>
        </a:prstGeom>
      </xdr:spPr>
    </xdr:pic>
    <xdr:clientData/>
  </xdr:twoCellAnchor>
  <xdr:twoCellAnchor editAs="oneCell">
    <xdr:from>
      <xdr:col>5</xdr:col>
      <xdr:colOff>31749</xdr:colOff>
      <xdr:row>15</xdr:row>
      <xdr:rowOff>31749</xdr:rowOff>
    </xdr:from>
    <xdr:to>
      <xdr:col>5</xdr:col>
      <xdr:colOff>2497666</xdr:colOff>
      <xdr:row>15</xdr:row>
      <xdr:rowOff>1892299</xdr:rowOff>
    </xdr:to>
    <xdr:pic>
      <xdr:nvPicPr>
        <xdr:cNvPr id="3" name="Picture 2" descr="z5956075830707_738086cce3885c491bfa33186a4583a5.jpg">
          <a:extLst>
            <a:ext uri="{FF2B5EF4-FFF2-40B4-BE49-F238E27FC236}">
              <a16:creationId xmlns:a16="http://schemas.microsoft.com/office/drawing/2014/main" id="{2E4DBDA5-9BAE-4FF9-8FC7-330BB9C77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090832" y="6328832"/>
          <a:ext cx="2465917" cy="18605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14</xdr:row>
      <xdr:rowOff>47625</xdr:rowOff>
    </xdr:from>
    <xdr:to>
      <xdr:col>4</xdr:col>
      <xdr:colOff>2438400</xdr:colOff>
      <xdr:row>14</xdr:row>
      <xdr:rowOff>1895475</xdr:rowOff>
    </xdr:to>
    <xdr:pic>
      <xdr:nvPicPr>
        <xdr:cNvPr id="21037647" name="Picture 1">
          <a:extLst>
            <a:ext uri="{FF2B5EF4-FFF2-40B4-BE49-F238E27FC236}">
              <a16:creationId xmlns:a16="http://schemas.microsoft.com/office/drawing/2014/main" id="{7B5A22D0-9451-671E-4B63-58B944525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4429125"/>
          <a:ext cx="2371725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33618</xdr:colOff>
      <xdr:row>14</xdr:row>
      <xdr:rowOff>100853</xdr:rowOff>
    </xdr:from>
    <xdr:to>
      <xdr:col>5</xdr:col>
      <xdr:colOff>2476870</xdr:colOff>
      <xdr:row>14</xdr:row>
      <xdr:rowOff>1848971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658B13D-D0E4-4D5C-B0F3-A4B7E15E1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2118" y="4493559"/>
          <a:ext cx="2443252" cy="1748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14</xdr:row>
      <xdr:rowOff>76200</xdr:rowOff>
    </xdr:from>
    <xdr:to>
      <xdr:col>4</xdr:col>
      <xdr:colOff>2362200</xdr:colOff>
      <xdr:row>14</xdr:row>
      <xdr:rowOff>1847850</xdr:rowOff>
    </xdr:to>
    <xdr:pic>
      <xdr:nvPicPr>
        <xdr:cNvPr id="15163233" name="Picture 1">
          <a:extLst>
            <a:ext uri="{FF2B5EF4-FFF2-40B4-BE49-F238E27FC236}">
              <a16:creationId xmlns:a16="http://schemas.microsoft.com/office/drawing/2014/main" id="{C9AF1ED8-A4E2-1239-1040-EB4EF51B5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4457700"/>
          <a:ext cx="2181225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95251</xdr:colOff>
      <xdr:row>14</xdr:row>
      <xdr:rowOff>31750</xdr:rowOff>
    </xdr:from>
    <xdr:to>
      <xdr:col>5</xdr:col>
      <xdr:colOff>2438105</xdr:colOff>
      <xdr:row>14</xdr:row>
      <xdr:rowOff>1847526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10A839-D645-4405-B4D0-89CCD7E12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64918" y="4423833"/>
          <a:ext cx="2342854" cy="1815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U37"/>
  <sheetViews>
    <sheetView workbookViewId="0">
      <pane ySplit="15" topLeftCell="A16" activePane="bottomLeft" state="frozen"/>
      <selection pane="bottomLeft" activeCell="S8" sqref="S8"/>
    </sheetView>
  </sheetViews>
  <sheetFormatPr defaultColWidth="9.140625" defaultRowHeight="12.75"/>
  <cols>
    <col min="1" max="1" width="3.42578125" style="5" bestFit="1" customWidth="1"/>
    <col min="2" max="2" width="14.7109375" style="5" bestFit="1" customWidth="1"/>
    <col min="3" max="17" width="5.7109375" style="5" customWidth="1"/>
    <col min="18" max="16384" width="9.140625" style="5"/>
  </cols>
  <sheetData>
    <row r="1" spans="1:21" s="1" customFormat="1" ht="15">
      <c r="A1" s="196" t="s">
        <v>0</v>
      </c>
      <c r="B1" s="196"/>
      <c r="C1" s="196"/>
      <c r="D1" s="196"/>
      <c r="E1" s="196"/>
      <c r="F1" s="196"/>
      <c r="G1" s="196"/>
      <c r="H1" s="4"/>
      <c r="N1" s="4"/>
      <c r="O1" s="4" t="s">
        <v>64</v>
      </c>
      <c r="P1" s="4"/>
      <c r="Q1" s="4"/>
      <c r="R1" s="4"/>
      <c r="S1" s="4"/>
      <c r="T1" s="4"/>
      <c r="U1" s="4"/>
    </row>
    <row r="2" spans="1:21" s="1" customFormat="1" ht="15">
      <c r="A2" s="196" t="s">
        <v>1</v>
      </c>
      <c r="B2" s="196"/>
      <c r="C2" s="196"/>
      <c r="D2" s="196"/>
      <c r="E2" s="196"/>
      <c r="F2" s="196"/>
      <c r="G2" s="196"/>
      <c r="H2" s="4"/>
      <c r="N2" s="4"/>
      <c r="O2" s="4" t="s">
        <v>63</v>
      </c>
      <c r="P2" s="4"/>
      <c r="Q2" s="4"/>
      <c r="R2" s="4"/>
      <c r="S2" s="4"/>
      <c r="T2" s="4"/>
      <c r="U2" s="4"/>
    </row>
    <row r="3" spans="1:21" s="1" customFormat="1" ht="9" customHeight="1">
      <c r="B3" s="3"/>
      <c r="E3" s="2"/>
      <c r="F3" s="2"/>
    </row>
    <row r="4" spans="1:21" ht="18.75">
      <c r="A4" s="195" t="s">
        <v>66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</row>
    <row r="5" spans="1:21" ht="7.5" customHeight="1">
      <c r="A5" s="6"/>
      <c r="B5" s="6"/>
      <c r="C5" s="6"/>
      <c r="D5" s="6"/>
      <c r="E5" s="6"/>
      <c r="F5" s="6"/>
      <c r="G5" s="6"/>
    </row>
    <row r="6" spans="1:21" s="7" customFormat="1" ht="21" customHeight="1">
      <c r="A6" s="198" t="s">
        <v>14</v>
      </c>
      <c r="B6" s="200" t="s">
        <v>16</v>
      </c>
      <c r="C6" s="202" t="s">
        <v>67</v>
      </c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4"/>
      <c r="R6" s="205" t="s">
        <v>65</v>
      </c>
      <c r="S6" s="208" t="s">
        <v>17</v>
      </c>
    </row>
    <row r="7" spans="1:21" s="7" customFormat="1" ht="21" customHeight="1">
      <c r="A7" s="198"/>
      <c r="B7" s="201"/>
      <c r="C7" s="8">
        <v>4</v>
      </c>
      <c r="D7" s="8">
        <v>5</v>
      </c>
      <c r="E7" s="8">
        <v>6</v>
      </c>
      <c r="F7" s="8">
        <v>7</v>
      </c>
      <c r="G7" s="8">
        <v>8</v>
      </c>
      <c r="H7" s="8">
        <v>9</v>
      </c>
      <c r="I7" s="8">
        <v>10</v>
      </c>
      <c r="J7" s="8">
        <v>11</v>
      </c>
      <c r="K7" s="8">
        <v>12</v>
      </c>
      <c r="L7" s="8">
        <v>1</v>
      </c>
      <c r="M7" s="8">
        <v>2</v>
      </c>
      <c r="N7" s="8">
        <v>3</v>
      </c>
      <c r="O7" s="8" t="s">
        <v>10</v>
      </c>
      <c r="P7" s="8" t="s">
        <v>11</v>
      </c>
      <c r="Q7" s="8" t="s">
        <v>12</v>
      </c>
      <c r="R7" s="206"/>
      <c r="S7" s="209"/>
    </row>
    <row r="8" spans="1:21" s="7" customFormat="1" ht="14.45" customHeight="1">
      <c r="A8" s="198"/>
      <c r="B8" s="142" t="s">
        <v>18</v>
      </c>
      <c r="C8" s="143">
        <v>100</v>
      </c>
      <c r="D8" s="143">
        <v>98</v>
      </c>
      <c r="E8" s="143">
        <v>97</v>
      </c>
      <c r="F8" s="143">
        <v>98</v>
      </c>
      <c r="G8" s="143">
        <v>99</v>
      </c>
      <c r="H8" s="143">
        <v>99</v>
      </c>
      <c r="I8" s="143">
        <v>99</v>
      </c>
      <c r="J8" s="143"/>
      <c r="K8" s="143"/>
      <c r="L8" s="143"/>
      <c r="M8" s="143"/>
      <c r="N8" s="143"/>
      <c r="O8" s="143">
        <f>MAX(C8:N8)</f>
        <v>100</v>
      </c>
      <c r="P8" s="143">
        <f>MIN(C8:N8)</f>
        <v>97</v>
      </c>
      <c r="Q8" s="143">
        <f>AVERAGE(O8:P8)</f>
        <v>98.5</v>
      </c>
      <c r="R8" s="43">
        <v>100</v>
      </c>
      <c r="S8" s="144">
        <f>RANK(Q8,$Q$8:$Q$14,0)</f>
        <v>5</v>
      </c>
    </row>
    <row r="9" spans="1:21" s="7" customFormat="1">
      <c r="A9" s="198"/>
      <c r="B9" s="145" t="s">
        <v>19</v>
      </c>
      <c r="C9" s="36">
        <v>100</v>
      </c>
      <c r="D9" s="36">
        <v>100</v>
      </c>
      <c r="E9" s="36">
        <v>99</v>
      </c>
      <c r="F9" s="36">
        <v>99</v>
      </c>
      <c r="G9" s="36">
        <v>99</v>
      </c>
      <c r="H9" s="36">
        <v>97</v>
      </c>
      <c r="I9" s="36">
        <v>99</v>
      </c>
      <c r="J9" s="36"/>
      <c r="K9" s="36"/>
      <c r="L9" s="36"/>
      <c r="M9" s="36"/>
      <c r="N9" s="36"/>
      <c r="O9" s="36">
        <f t="shared" ref="O9:O14" si="0">MAX(C9:N9)</f>
        <v>100</v>
      </c>
      <c r="P9" s="36">
        <f t="shared" ref="P9:P14" si="1">MIN(C9:N9)</f>
        <v>97</v>
      </c>
      <c r="Q9" s="36">
        <f t="shared" ref="Q9:Q14" si="2">AVERAGE(O9:P9)</f>
        <v>98.5</v>
      </c>
      <c r="R9" s="45">
        <v>100</v>
      </c>
      <c r="S9" s="146">
        <f t="shared" ref="S9:S14" si="3">RANK(Q9,$Q$8:$Q$14,0)</f>
        <v>5</v>
      </c>
    </row>
    <row r="10" spans="1:21" s="7" customFormat="1">
      <c r="A10" s="198"/>
      <c r="B10" s="145" t="s">
        <v>20</v>
      </c>
      <c r="C10" s="36">
        <v>100</v>
      </c>
      <c r="D10" s="36">
        <v>100</v>
      </c>
      <c r="E10" s="36">
        <v>98</v>
      </c>
      <c r="F10" s="36">
        <v>99</v>
      </c>
      <c r="G10" s="36">
        <v>99</v>
      </c>
      <c r="H10" s="36">
        <v>100</v>
      </c>
      <c r="I10" s="36">
        <v>100</v>
      </c>
      <c r="J10" s="36"/>
      <c r="K10" s="36"/>
      <c r="L10" s="36"/>
      <c r="M10" s="36"/>
      <c r="N10" s="36"/>
      <c r="O10" s="36">
        <f t="shared" si="0"/>
        <v>100</v>
      </c>
      <c r="P10" s="36">
        <f t="shared" si="1"/>
        <v>98</v>
      </c>
      <c r="Q10" s="36">
        <f t="shared" si="2"/>
        <v>99</v>
      </c>
      <c r="R10" s="45">
        <v>100</v>
      </c>
      <c r="S10" s="146">
        <f t="shared" si="3"/>
        <v>3</v>
      </c>
    </row>
    <row r="11" spans="1:21" s="7" customFormat="1">
      <c r="A11" s="198"/>
      <c r="B11" s="145" t="s">
        <v>21</v>
      </c>
      <c r="C11" s="36">
        <v>100</v>
      </c>
      <c r="D11" s="36">
        <v>100</v>
      </c>
      <c r="E11" s="36">
        <v>96</v>
      </c>
      <c r="F11" s="36">
        <v>97</v>
      </c>
      <c r="G11" s="36">
        <v>99</v>
      </c>
      <c r="H11" s="36">
        <v>96</v>
      </c>
      <c r="I11" s="36">
        <v>99</v>
      </c>
      <c r="J11" s="36"/>
      <c r="K11" s="36"/>
      <c r="L11" s="36"/>
      <c r="M11" s="36"/>
      <c r="N11" s="36"/>
      <c r="O11" s="36">
        <f t="shared" si="0"/>
        <v>100</v>
      </c>
      <c r="P11" s="36">
        <f t="shared" si="1"/>
        <v>96</v>
      </c>
      <c r="Q11" s="36">
        <f t="shared" si="2"/>
        <v>98</v>
      </c>
      <c r="R11" s="45">
        <v>100</v>
      </c>
      <c r="S11" s="146">
        <f t="shared" si="3"/>
        <v>7</v>
      </c>
    </row>
    <row r="12" spans="1:21" s="7" customFormat="1">
      <c r="A12" s="198"/>
      <c r="B12" s="145" t="s">
        <v>22</v>
      </c>
      <c r="C12" s="36">
        <v>100</v>
      </c>
      <c r="D12" s="36">
        <v>100</v>
      </c>
      <c r="E12" s="36">
        <v>99</v>
      </c>
      <c r="F12" s="36">
        <v>99</v>
      </c>
      <c r="G12" s="36">
        <v>100</v>
      </c>
      <c r="H12" s="36">
        <v>99</v>
      </c>
      <c r="I12" s="36">
        <v>99</v>
      </c>
      <c r="J12" s="36"/>
      <c r="K12" s="36"/>
      <c r="L12" s="36"/>
      <c r="M12" s="36"/>
      <c r="N12" s="36"/>
      <c r="O12" s="36">
        <f t="shared" si="0"/>
        <v>100</v>
      </c>
      <c r="P12" s="36">
        <f t="shared" si="1"/>
        <v>99</v>
      </c>
      <c r="Q12" s="36">
        <f t="shared" si="2"/>
        <v>99.5</v>
      </c>
      <c r="R12" s="45">
        <v>100</v>
      </c>
      <c r="S12" s="146">
        <f t="shared" si="3"/>
        <v>1</v>
      </c>
    </row>
    <row r="13" spans="1:21" s="7" customFormat="1">
      <c r="A13" s="198"/>
      <c r="B13" s="147" t="s">
        <v>23</v>
      </c>
      <c r="C13" s="36">
        <v>100</v>
      </c>
      <c r="D13" s="36">
        <v>100</v>
      </c>
      <c r="E13" s="36">
        <v>100</v>
      </c>
      <c r="F13" s="36">
        <v>99</v>
      </c>
      <c r="G13" s="36">
        <v>100</v>
      </c>
      <c r="H13" s="36">
        <v>100</v>
      </c>
      <c r="I13" s="36">
        <v>99</v>
      </c>
      <c r="J13" s="36"/>
      <c r="K13" s="36"/>
      <c r="L13" s="36"/>
      <c r="M13" s="36"/>
      <c r="N13" s="36"/>
      <c r="O13" s="36">
        <f t="shared" si="0"/>
        <v>100</v>
      </c>
      <c r="P13" s="36">
        <f t="shared" si="1"/>
        <v>99</v>
      </c>
      <c r="Q13" s="36">
        <f t="shared" si="2"/>
        <v>99.5</v>
      </c>
      <c r="R13" s="45">
        <v>100</v>
      </c>
      <c r="S13" s="146">
        <f t="shared" si="3"/>
        <v>1</v>
      </c>
    </row>
    <row r="14" spans="1:21" s="7" customFormat="1">
      <c r="A14" s="199"/>
      <c r="B14" s="148" t="s">
        <v>24</v>
      </c>
      <c r="C14" s="39">
        <v>100</v>
      </c>
      <c r="D14" s="39">
        <v>100</v>
      </c>
      <c r="E14" s="39">
        <v>99</v>
      </c>
      <c r="F14" s="39">
        <v>98</v>
      </c>
      <c r="G14" s="39">
        <v>99</v>
      </c>
      <c r="H14" s="39">
        <v>99</v>
      </c>
      <c r="I14" s="39">
        <v>99</v>
      </c>
      <c r="J14" s="39"/>
      <c r="K14" s="39"/>
      <c r="L14" s="39"/>
      <c r="M14" s="39"/>
      <c r="N14" s="39"/>
      <c r="O14" s="39">
        <f t="shared" si="0"/>
        <v>100</v>
      </c>
      <c r="P14" s="39">
        <f t="shared" si="1"/>
        <v>98</v>
      </c>
      <c r="Q14" s="39">
        <f t="shared" si="2"/>
        <v>99</v>
      </c>
      <c r="R14" s="149">
        <v>100</v>
      </c>
      <c r="S14" s="150">
        <f t="shared" si="3"/>
        <v>3</v>
      </c>
    </row>
    <row r="15" spans="1:21" s="25" customFormat="1" ht="15" customHeight="1">
      <c r="A15" s="207" t="s">
        <v>54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</row>
    <row r="16" spans="1:21" s="26" customFormat="1"/>
    <row r="37" spans="1:18" ht="18.75">
      <c r="A37" s="197" t="s">
        <v>15</v>
      </c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</row>
  </sheetData>
  <mergeCells count="10">
    <mergeCell ref="A4:S4"/>
    <mergeCell ref="A1:G1"/>
    <mergeCell ref="A2:G2"/>
    <mergeCell ref="A37:R37"/>
    <mergeCell ref="A6:A14"/>
    <mergeCell ref="B6:B7"/>
    <mergeCell ref="C6:Q6"/>
    <mergeCell ref="R6:R7"/>
    <mergeCell ref="A15:S15"/>
    <mergeCell ref="S6:S7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N22"/>
  <sheetViews>
    <sheetView zoomScale="90" zoomScaleNormal="90" workbookViewId="0">
      <pane ySplit="12" topLeftCell="A14" activePane="bottomLeft" state="frozen"/>
      <selection pane="bottomLeft" activeCell="G18" sqref="G18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56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26" t="s">
        <v>82</v>
      </c>
      <c r="G1" s="226"/>
    </row>
    <row r="2" spans="1:14">
      <c r="A2" s="55" t="s">
        <v>1</v>
      </c>
      <c r="F2" s="226" t="s">
        <v>63</v>
      </c>
      <c r="G2" s="226"/>
    </row>
    <row r="3" spans="1:14" ht="6" customHeight="1"/>
    <row r="4" spans="1:14" ht="18.75">
      <c r="C4" s="227" t="s">
        <v>52</v>
      </c>
      <c r="D4" s="227"/>
      <c r="E4" s="227"/>
      <c r="F4" s="227"/>
      <c r="G4" s="227"/>
    </row>
    <row r="5" spans="1:14" ht="6" customHeight="1">
      <c r="C5" s="59"/>
      <c r="D5" s="59"/>
      <c r="E5" s="59"/>
      <c r="F5" s="59"/>
      <c r="G5" s="59"/>
    </row>
    <row r="6" spans="1:14" ht="15.75" customHeight="1">
      <c r="A6" s="228" t="s">
        <v>68</v>
      </c>
      <c r="B6" s="229"/>
      <c r="C6" s="229"/>
      <c r="D6" s="229"/>
      <c r="E6" s="230"/>
      <c r="F6" s="60" t="s">
        <v>7</v>
      </c>
      <c r="G6" s="61">
        <v>100</v>
      </c>
    </row>
    <row r="7" spans="1:14" ht="15.75" customHeight="1">
      <c r="A7" s="231"/>
      <c r="B7" s="232"/>
      <c r="C7" s="232"/>
      <c r="D7" s="232"/>
      <c r="E7" s="233"/>
      <c r="F7" s="62" t="s">
        <v>8</v>
      </c>
      <c r="G7" s="131">
        <f>SUM(C11:G11)</f>
        <v>1</v>
      </c>
    </row>
    <row r="8" spans="1:14" ht="15.75" customHeight="1">
      <c r="A8" s="231"/>
      <c r="B8" s="232"/>
      <c r="C8" s="232"/>
      <c r="D8" s="232"/>
      <c r="E8" s="233"/>
      <c r="F8" s="62" t="s">
        <v>2</v>
      </c>
      <c r="G8" s="132">
        <v>1</v>
      </c>
    </row>
    <row r="9" spans="1:14" ht="15.75" customHeight="1">
      <c r="A9" s="234"/>
      <c r="B9" s="235"/>
      <c r="C9" s="235"/>
      <c r="D9" s="235"/>
      <c r="E9" s="236"/>
      <c r="F9" s="63" t="s">
        <v>9</v>
      </c>
      <c r="G9" s="64">
        <f>G6-G7</f>
        <v>99</v>
      </c>
    </row>
    <row r="10" spans="1:14" s="68" customFormat="1" ht="15.75" customHeight="1">
      <c r="A10" s="224" t="s">
        <v>32</v>
      </c>
      <c r="B10" s="224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24"/>
      <c r="B11" s="224"/>
      <c r="C11" s="65">
        <f>D14</f>
        <v>0</v>
      </c>
      <c r="D11" s="65">
        <f>D16</f>
        <v>0</v>
      </c>
      <c r="E11" s="65">
        <f>D18</f>
        <v>1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ht="150" customHeight="1">
      <c r="A13" s="166" t="s">
        <v>43</v>
      </c>
      <c r="B13" s="167"/>
      <c r="C13" s="168"/>
      <c r="D13" s="169"/>
      <c r="E13" s="74" t="s">
        <v>60</v>
      </c>
      <c r="F13" s="172"/>
      <c r="G13" s="160"/>
      <c r="H13" s="161"/>
      <c r="I13" s="71"/>
      <c r="J13" s="71"/>
      <c r="K13" s="71"/>
      <c r="L13" s="71"/>
      <c r="M13" s="71"/>
      <c r="N13" s="71"/>
    </row>
    <row r="14" spans="1:14" s="85" customFormat="1" ht="21" customHeight="1">
      <c r="A14" s="221" t="s">
        <v>33</v>
      </c>
      <c r="B14" s="222"/>
      <c r="C14" s="223"/>
      <c r="D14" s="65">
        <f>COUNTA(D13:D13)</f>
        <v>0</v>
      </c>
      <c r="E14" s="81"/>
      <c r="F14" s="82"/>
      <c r="G14" s="83"/>
      <c r="H14" s="84"/>
    </row>
    <row r="15" spans="1:14" s="85" customFormat="1" ht="150" customHeight="1">
      <c r="A15" s="186" t="s">
        <v>42</v>
      </c>
      <c r="B15" s="117"/>
      <c r="C15" s="73"/>
      <c r="D15" s="93"/>
      <c r="E15" s="74" t="s">
        <v>60</v>
      </c>
      <c r="F15" s="176"/>
      <c r="G15" s="159"/>
      <c r="H15" s="154"/>
    </row>
    <row r="16" spans="1:14" s="85" customFormat="1" ht="21" customHeight="1">
      <c r="A16" s="221" t="s">
        <v>37</v>
      </c>
      <c r="B16" s="222"/>
      <c r="C16" s="223"/>
      <c r="D16" s="65">
        <f>COUNTA(D15:D15)</f>
        <v>0</v>
      </c>
      <c r="E16" s="81"/>
      <c r="F16" s="87"/>
      <c r="G16" s="83"/>
      <c r="H16" s="153"/>
    </row>
    <row r="17" spans="1:8" s="85" customFormat="1" ht="150" customHeight="1">
      <c r="A17" s="141" t="s">
        <v>39</v>
      </c>
      <c r="B17" s="77">
        <v>1</v>
      </c>
      <c r="C17" s="78" t="s">
        <v>70</v>
      </c>
      <c r="D17" s="78" t="s">
        <v>75</v>
      </c>
      <c r="E17" s="74"/>
      <c r="F17" s="176"/>
      <c r="G17" s="96">
        <v>45588</v>
      </c>
      <c r="H17" s="80">
        <v>45595</v>
      </c>
    </row>
    <row r="18" spans="1:8" s="85" customFormat="1" ht="21" customHeight="1">
      <c r="A18" s="221" t="s">
        <v>36</v>
      </c>
      <c r="B18" s="222"/>
      <c r="C18" s="223"/>
      <c r="D18" s="65">
        <f>COUNTA(D17:D17)</f>
        <v>1</v>
      </c>
      <c r="E18" s="81"/>
      <c r="F18" s="82"/>
      <c r="G18" s="83"/>
      <c r="H18" s="84"/>
    </row>
    <row r="19" spans="1:8" s="85" customFormat="1" ht="150" customHeight="1">
      <c r="A19" s="98" t="s">
        <v>40</v>
      </c>
      <c r="B19" s="89"/>
      <c r="C19" s="171"/>
      <c r="D19" s="171"/>
      <c r="E19" s="74" t="s">
        <v>60</v>
      </c>
      <c r="F19" s="171"/>
      <c r="G19" s="171"/>
      <c r="H19" s="171"/>
    </row>
    <row r="20" spans="1:8" s="85" customFormat="1" ht="21" customHeight="1">
      <c r="A20" s="221" t="s">
        <v>35</v>
      </c>
      <c r="B20" s="222"/>
      <c r="C20" s="223"/>
      <c r="D20" s="65">
        <f>COUNTA(D19)</f>
        <v>0</v>
      </c>
      <c r="E20" s="81"/>
      <c r="F20" s="82"/>
      <c r="G20" s="83"/>
      <c r="H20" s="84"/>
    </row>
    <row r="21" spans="1:8" s="85" customFormat="1" ht="150" customHeight="1">
      <c r="A21" s="91" t="s">
        <v>41</v>
      </c>
      <c r="B21" s="123"/>
      <c r="C21" s="93"/>
      <c r="D21" s="93"/>
      <c r="E21" s="74" t="s">
        <v>60</v>
      </c>
      <c r="F21" s="107"/>
      <c r="G21" s="115"/>
      <c r="H21" s="104"/>
    </row>
    <row r="22" spans="1:8" s="85" customFormat="1" ht="21" customHeight="1">
      <c r="A22" s="221" t="s">
        <v>34</v>
      </c>
      <c r="B22" s="222"/>
      <c r="C22" s="223"/>
      <c r="D22" s="65">
        <f>COUNTA(D21)</f>
        <v>0</v>
      </c>
      <c r="E22" s="81"/>
      <c r="F22" s="82"/>
      <c r="G22" s="83"/>
      <c r="H22" s="84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.2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S39"/>
  <sheetViews>
    <sheetView workbookViewId="0">
      <pane ySplit="17" topLeftCell="A18" activePane="bottomLeft" state="frozen"/>
      <selection pane="bottomLeft" activeCell="X18" sqref="X18"/>
    </sheetView>
  </sheetViews>
  <sheetFormatPr defaultColWidth="9.140625" defaultRowHeight="12.75"/>
  <cols>
    <col min="1" max="1" width="3.42578125" style="5" bestFit="1" customWidth="1"/>
    <col min="2" max="2" width="16.42578125" style="5" bestFit="1" customWidth="1"/>
    <col min="3" max="17" width="5.7109375" style="5" customWidth="1"/>
    <col min="18" max="16384" width="9.140625" style="5"/>
  </cols>
  <sheetData>
    <row r="1" spans="1:19" s="1" customFormat="1" ht="15">
      <c r="A1" s="196" t="s">
        <v>0</v>
      </c>
      <c r="B1" s="196"/>
      <c r="C1" s="196"/>
      <c r="D1" s="196"/>
      <c r="E1" s="196"/>
      <c r="F1" s="196"/>
      <c r="G1" s="196"/>
      <c r="H1" s="4"/>
      <c r="N1" s="4"/>
      <c r="P1" s="4" t="s">
        <v>64</v>
      </c>
      <c r="Q1" s="4"/>
      <c r="R1" s="4"/>
      <c r="S1" s="4"/>
    </row>
    <row r="2" spans="1:19" s="1" customFormat="1" ht="15">
      <c r="A2" s="196" t="s">
        <v>1</v>
      </c>
      <c r="B2" s="196"/>
      <c r="C2" s="196"/>
      <c r="D2" s="196"/>
      <c r="E2" s="196"/>
      <c r="F2" s="196"/>
      <c r="G2" s="196"/>
      <c r="H2" s="4"/>
      <c r="N2" s="4"/>
      <c r="P2" s="4" t="s">
        <v>63</v>
      </c>
      <c r="Q2" s="4"/>
      <c r="R2" s="4"/>
      <c r="S2" s="4"/>
    </row>
    <row r="3" spans="1:19" s="1" customFormat="1" ht="9" customHeight="1">
      <c r="B3" s="3"/>
      <c r="E3" s="2"/>
      <c r="F3" s="2"/>
    </row>
    <row r="4" spans="1:19" ht="18.75">
      <c r="A4" s="195" t="s">
        <v>56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</row>
    <row r="5" spans="1:19" ht="18.75">
      <c r="A5" s="30" t="s">
        <v>59</v>
      </c>
      <c r="B5" s="30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ht="18.75">
      <c r="A6" s="23"/>
      <c r="B6" s="29" t="s">
        <v>58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18.75">
      <c r="A7" s="23"/>
      <c r="B7" s="29" t="s">
        <v>57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19" ht="7.5" customHeight="1">
      <c r="A8" s="6"/>
      <c r="B8" s="6"/>
      <c r="C8" s="6"/>
      <c r="D8" s="6"/>
      <c r="E8" s="6"/>
      <c r="F8" s="6"/>
      <c r="G8" s="6"/>
    </row>
    <row r="9" spans="1:19" s="7" customFormat="1" ht="21" customHeight="1">
      <c r="A9" s="198" t="s">
        <v>55</v>
      </c>
      <c r="B9" s="200" t="s">
        <v>16</v>
      </c>
      <c r="C9" s="202" t="s">
        <v>67</v>
      </c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4"/>
      <c r="R9" s="205" t="s">
        <v>65</v>
      </c>
      <c r="S9" s="27"/>
    </row>
    <row r="10" spans="1:19" s="7" customFormat="1" ht="21" customHeight="1">
      <c r="A10" s="198"/>
      <c r="B10" s="201"/>
      <c r="C10" s="8">
        <v>4</v>
      </c>
      <c r="D10" s="8">
        <v>5</v>
      </c>
      <c r="E10" s="8">
        <v>6</v>
      </c>
      <c r="F10" s="8">
        <v>7</v>
      </c>
      <c r="G10" s="8">
        <v>8</v>
      </c>
      <c r="H10" s="8">
        <v>9</v>
      </c>
      <c r="I10" s="8">
        <v>10</v>
      </c>
      <c r="J10" s="8">
        <v>11</v>
      </c>
      <c r="K10" s="8">
        <v>12</v>
      </c>
      <c r="L10" s="8">
        <v>1</v>
      </c>
      <c r="M10" s="8">
        <v>2</v>
      </c>
      <c r="N10" s="8">
        <v>3</v>
      </c>
      <c r="O10" s="8" t="s">
        <v>10</v>
      </c>
      <c r="P10" s="8" t="s">
        <v>11</v>
      </c>
      <c r="Q10" s="28" t="s">
        <v>31</v>
      </c>
      <c r="R10" s="206"/>
      <c r="S10" s="27"/>
    </row>
    <row r="11" spans="1:19" s="7" customFormat="1" ht="14.45" customHeight="1">
      <c r="A11" s="198"/>
      <c r="B11" s="9" t="s">
        <v>18</v>
      </c>
      <c r="C11" s="42">
        <v>0</v>
      </c>
      <c r="D11" s="42">
        <v>2</v>
      </c>
      <c r="E11" s="42">
        <v>3</v>
      </c>
      <c r="F11" s="42">
        <v>2</v>
      </c>
      <c r="G11" s="42">
        <v>1</v>
      </c>
      <c r="H11" s="42">
        <v>1</v>
      </c>
      <c r="I11" s="42">
        <v>1</v>
      </c>
      <c r="J11" s="42">
        <v>0</v>
      </c>
      <c r="K11" s="42">
        <v>0</v>
      </c>
      <c r="L11" s="42">
        <v>0</v>
      </c>
      <c r="M11" s="42">
        <v>0</v>
      </c>
      <c r="N11" s="46">
        <v>0</v>
      </c>
      <c r="O11" s="33">
        <f t="shared" ref="O11:O16" si="0">MAX(C11:N11)</f>
        <v>3</v>
      </c>
      <c r="P11" s="33">
        <f t="shared" ref="P11:P16" si="1">MIN(C11:N11)</f>
        <v>0</v>
      </c>
      <c r="Q11" s="47">
        <f t="shared" ref="Q11:Q16" si="2">SUM(C11:N11)</f>
        <v>10</v>
      </c>
      <c r="R11" s="47">
        <v>0</v>
      </c>
      <c r="S11" s="24"/>
    </row>
    <row r="12" spans="1:19" s="7" customFormat="1">
      <c r="A12" s="198"/>
      <c r="B12" s="10" t="s">
        <v>19</v>
      </c>
      <c r="C12" s="44">
        <v>0</v>
      </c>
      <c r="D12" s="44">
        <v>0</v>
      </c>
      <c r="E12" s="44">
        <v>1</v>
      </c>
      <c r="F12" s="44">
        <v>1</v>
      </c>
      <c r="G12" s="44">
        <v>1</v>
      </c>
      <c r="H12" s="44">
        <v>3</v>
      </c>
      <c r="I12" s="44">
        <v>1</v>
      </c>
      <c r="J12" s="44">
        <v>0</v>
      </c>
      <c r="K12" s="44">
        <v>0</v>
      </c>
      <c r="L12" s="44">
        <v>0</v>
      </c>
      <c r="M12" s="44">
        <v>0</v>
      </c>
      <c r="N12" s="48">
        <v>0</v>
      </c>
      <c r="O12" s="34">
        <f t="shared" si="0"/>
        <v>3</v>
      </c>
      <c r="P12" s="34">
        <f t="shared" si="1"/>
        <v>0</v>
      </c>
      <c r="Q12" s="49">
        <f t="shared" si="2"/>
        <v>7</v>
      </c>
      <c r="R12" s="49">
        <v>0</v>
      </c>
      <c r="S12" s="24"/>
    </row>
    <row r="13" spans="1:19" s="7" customFormat="1">
      <c r="A13" s="198"/>
      <c r="B13" s="10" t="s">
        <v>20</v>
      </c>
      <c r="C13" s="44">
        <v>0</v>
      </c>
      <c r="D13" s="44">
        <v>0</v>
      </c>
      <c r="E13" s="44">
        <v>2</v>
      </c>
      <c r="F13" s="44">
        <v>1</v>
      </c>
      <c r="G13" s="44">
        <v>1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8">
        <v>0</v>
      </c>
      <c r="O13" s="34">
        <f t="shared" si="0"/>
        <v>2</v>
      </c>
      <c r="P13" s="34">
        <f t="shared" si="1"/>
        <v>0</v>
      </c>
      <c r="Q13" s="49">
        <f t="shared" si="2"/>
        <v>4</v>
      </c>
      <c r="R13" s="49">
        <v>0</v>
      </c>
      <c r="S13" s="24"/>
    </row>
    <row r="14" spans="1:19" s="7" customFormat="1">
      <c r="A14" s="198"/>
      <c r="B14" s="10" t="s">
        <v>21</v>
      </c>
      <c r="C14" s="44">
        <v>0</v>
      </c>
      <c r="D14" s="44">
        <v>0</v>
      </c>
      <c r="E14" s="44">
        <v>4</v>
      </c>
      <c r="F14" s="44">
        <v>3</v>
      </c>
      <c r="G14" s="44">
        <v>1</v>
      </c>
      <c r="H14" s="44">
        <v>4</v>
      </c>
      <c r="I14" s="44">
        <v>1</v>
      </c>
      <c r="J14" s="44">
        <v>0</v>
      </c>
      <c r="K14" s="44">
        <v>0</v>
      </c>
      <c r="L14" s="44">
        <v>0</v>
      </c>
      <c r="M14" s="44">
        <v>0</v>
      </c>
      <c r="N14" s="48">
        <v>0</v>
      </c>
      <c r="O14" s="34">
        <f t="shared" si="0"/>
        <v>4</v>
      </c>
      <c r="P14" s="34">
        <f t="shared" si="1"/>
        <v>0</v>
      </c>
      <c r="Q14" s="49">
        <f t="shared" si="2"/>
        <v>13</v>
      </c>
      <c r="R14" s="49">
        <v>0</v>
      </c>
      <c r="S14" s="24"/>
    </row>
    <row r="15" spans="1:19" s="7" customFormat="1">
      <c r="A15" s="198"/>
      <c r="B15" s="10" t="s">
        <v>22</v>
      </c>
      <c r="C15" s="44">
        <v>0</v>
      </c>
      <c r="D15" s="44">
        <v>0</v>
      </c>
      <c r="E15" s="44">
        <v>1</v>
      </c>
      <c r="F15" s="44">
        <v>1</v>
      </c>
      <c r="G15" s="44">
        <v>0</v>
      </c>
      <c r="H15" s="44">
        <v>1</v>
      </c>
      <c r="I15" s="44">
        <v>1</v>
      </c>
      <c r="J15" s="44">
        <v>0</v>
      </c>
      <c r="K15" s="44">
        <v>0</v>
      </c>
      <c r="L15" s="44">
        <v>0</v>
      </c>
      <c r="M15" s="44">
        <v>0</v>
      </c>
      <c r="N15" s="48">
        <v>0</v>
      </c>
      <c r="O15" s="34">
        <f t="shared" si="0"/>
        <v>1</v>
      </c>
      <c r="P15" s="34">
        <f t="shared" si="1"/>
        <v>0</v>
      </c>
      <c r="Q15" s="49">
        <f t="shared" si="2"/>
        <v>4</v>
      </c>
      <c r="R15" s="49">
        <v>0</v>
      </c>
      <c r="S15" s="24"/>
    </row>
    <row r="16" spans="1:19" s="7" customFormat="1">
      <c r="A16" s="198"/>
      <c r="B16" s="10" t="s">
        <v>23</v>
      </c>
      <c r="C16" s="44">
        <v>0</v>
      </c>
      <c r="D16" s="44">
        <v>0</v>
      </c>
      <c r="E16" s="44">
        <v>0</v>
      </c>
      <c r="F16" s="44">
        <v>1</v>
      </c>
      <c r="G16" s="44">
        <v>0</v>
      </c>
      <c r="H16" s="44">
        <v>0</v>
      </c>
      <c r="I16" s="44">
        <v>1</v>
      </c>
      <c r="J16" s="44">
        <v>0</v>
      </c>
      <c r="K16" s="44">
        <v>0</v>
      </c>
      <c r="L16" s="44">
        <v>0</v>
      </c>
      <c r="M16" s="44">
        <v>0</v>
      </c>
      <c r="N16" s="48">
        <v>0</v>
      </c>
      <c r="O16" s="34">
        <f t="shared" si="0"/>
        <v>1</v>
      </c>
      <c r="P16" s="34">
        <f t="shared" si="1"/>
        <v>0</v>
      </c>
      <c r="Q16" s="49">
        <f t="shared" si="2"/>
        <v>2</v>
      </c>
      <c r="R16" s="49">
        <v>0</v>
      </c>
      <c r="S16" s="24"/>
    </row>
    <row r="17" spans="1:19" s="7" customFormat="1">
      <c r="A17" s="198"/>
      <c r="B17" s="21" t="s">
        <v>24</v>
      </c>
      <c r="C17" s="155">
        <v>0</v>
      </c>
      <c r="D17" s="155">
        <v>0</v>
      </c>
      <c r="E17" s="155">
        <v>1</v>
      </c>
      <c r="F17" s="155">
        <v>2</v>
      </c>
      <c r="G17" s="155">
        <v>1</v>
      </c>
      <c r="H17" s="155">
        <v>1</v>
      </c>
      <c r="I17" s="155">
        <v>1</v>
      </c>
      <c r="J17" s="155">
        <v>0</v>
      </c>
      <c r="K17" s="155">
        <v>0</v>
      </c>
      <c r="L17" s="155">
        <v>0</v>
      </c>
      <c r="M17" s="155">
        <v>0</v>
      </c>
      <c r="N17" s="156">
        <v>0</v>
      </c>
      <c r="O17" s="157">
        <v>1</v>
      </c>
      <c r="P17" s="157">
        <f>MIN(C17:O17)</f>
        <v>0</v>
      </c>
      <c r="Q17" s="158">
        <v>1</v>
      </c>
      <c r="R17" s="158">
        <v>0</v>
      </c>
      <c r="S17" s="24"/>
    </row>
    <row r="18" spans="1:19" s="26" customFormat="1"/>
    <row r="39" spans="1:18" ht="18.75">
      <c r="A39" s="197" t="s">
        <v>15</v>
      </c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</row>
  </sheetData>
  <mergeCells count="8">
    <mergeCell ref="A1:G1"/>
    <mergeCell ref="A2:G2"/>
    <mergeCell ref="A4:S4"/>
    <mergeCell ref="A39:R39"/>
    <mergeCell ref="A9:A17"/>
    <mergeCell ref="B9:B10"/>
    <mergeCell ref="C9:Q9"/>
    <mergeCell ref="R9:R10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O1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J27" sqref="BJ27"/>
    </sheetView>
  </sheetViews>
  <sheetFormatPr defaultColWidth="9.140625" defaultRowHeight="12.75"/>
  <cols>
    <col min="1" max="1" width="3.42578125" style="5" bestFit="1" customWidth="1"/>
    <col min="2" max="2" width="17" style="5" bestFit="1" customWidth="1"/>
    <col min="3" max="62" width="3.140625" style="5" customWidth="1"/>
    <col min="63" max="67" width="4.7109375" style="5" customWidth="1"/>
    <col min="68" max="16384" width="9.140625" style="5"/>
  </cols>
  <sheetData>
    <row r="1" spans="1:67" s="1" customFormat="1" ht="1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210" t="s">
        <v>64</v>
      </c>
      <c r="BJ1" s="210"/>
      <c r="BK1" s="210"/>
      <c r="BL1" s="210"/>
      <c r="BM1" s="210"/>
      <c r="BN1" s="210"/>
      <c r="BO1" s="210"/>
    </row>
    <row r="2" spans="1:67" s="1" customFormat="1" ht="15">
      <c r="A2" s="196" t="s">
        <v>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210" t="s">
        <v>63</v>
      </c>
      <c r="BJ2" s="210"/>
      <c r="BK2" s="210"/>
      <c r="BL2" s="210"/>
      <c r="BM2" s="210"/>
      <c r="BN2" s="210"/>
      <c r="BO2" s="210"/>
    </row>
    <row r="3" spans="1:67" s="1" customFormat="1" ht="9" customHeight="1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</row>
    <row r="4" spans="1:67" ht="18.75">
      <c r="A4" s="195" t="s">
        <v>61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</row>
    <row r="5" spans="1:67" ht="7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67" s="12" customFormat="1" ht="14.25" customHeight="1">
      <c r="A6" s="198" t="s">
        <v>14</v>
      </c>
      <c r="B6" s="219" t="s">
        <v>16</v>
      </c>
      <c r="C6" s="213" t="s">
        <v>62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5"/>
    </row>
    <row r="7" spans="1:67" s="12" customFormat="1" ht="14.45" customHeight="1">
      <c r="A7" s="198"/>
      <c r="B7" s="219"/>
      <c r="C7" s="211">
        <v>4</v>
      </c>
      <c r="D7" s="212"/>
      <c r="E7" s="212"/>
      <c r="F7" s="212"/>
      <c r="G7" s="218"/>
      <c r="H7" s="211">
        <v>5</v>
      </c>
      <c r="I7" s="212"/>
      <c r="J7" s="212"/>
      <c r="K7" s="212"/>
      <c r="L7" s="218"/>
      <c r="M7" s="211">
        <v>6</v>
      </c>
      <c r="N7" s="212"/>
      <c r="O7" s="212"/>
      <c r="P7" s="212"/>
      <c r="Q7" s="218"/>
      <c r="R7" s="211">
        <v>7</v>
      </c>
      <c r="S7" s="212"/>
      <c r="T7" s="212"/>
      <c r="U7" s="212"/>
      <c r="V7" s="218"/>
      <c r="W7" s="211">
        <v>8</v>
      </c>
      <c r="X7" s="212"/>
      <c r="Y7" s="212"/>
      <c r="Z7" s="212"/>
      <c r="AA7" s="218"/>
      <c r="AB7" s="212">
        <v>9</v>
      </c>
      <c r="AC7" s="212"/>
      <c r="AD7" s="212"/>
      <c r="AE7" s="212"/>
      <c r="AF7" s="218"/>
      <c r="AG7" s="211">
        <v>10</v>
      </c>
      <c r="AH7" s="212"/>
      <c r="AI7" s="212"/>
      <c r="AJ7" s="212"/>
      <c r="AK7" s="218"/>
      <c r="AL7" s="211">
        <v>11</v>
      </c>
      <c r="AM7" s="212"/>
      <c r="AN7" s="212"/>
      <c r="AO7" s="212"/>
      <c r="AP7" s="218"/>
      <c r="AQ7" s="211">
        <v>12</v>
      </c>
      <c r="AR7" s="212"/>
      <c r="AS7" s="212"/>
      <c r="AT7" s="212"/>
      <c r="AU7" s="212"/>
      <c r="AV7" s="211">
        <v>1</v>
      </c>
      <c r="AW7" s="212"/>
      <c r="AX7" s="212"/>
      <c r="AY7" s="212"/>
      <c r="AZ7" s="218"/>
      <c r="BA7" s="212">
        <v>2</v>
      </c>
      <c r="BB7" s="212"/>
      <c r="BC7" s="212"/>
      <c r="BD7" s="212"/>
      <c r="BE7" s="212"/>
      <c r="BF7" s="211">
        <v>3</v>
      </c>
      <c r="BG7" s="212"/>
      <c r="BH7" s="212"/>
      <c r="BI7" s="212"/>
      <c r="BJ7" s="218"/>
      <c r="BK7" s="216" t="s">
        <v>31</v>
      </c>
      <c r="BL7" s="217"/>
      <c r="BM7" s="217"/>
      <c r="BN7" s="217"/>
      <c r="BO7" s="217"/>
    </row>
    <row r="8" spans="1:67" s="12" customFormat="1" ht="14.45" customHeight="1">
      <c r="A8" s="198"/>
      <c r="B8" s="220"/>
      <c r="C8" s="17" t="s">
        <v>26</v>
      </c>
      <c r="D8" s="13" t="s">
        <v>27</v>
      </c>
      <c r="E8" s="13" t="s">
        <v>28</v>
      </c>
      <c r="F8" s="13" t="s">
        <v>29</v>
      </c>
      <c r="G8" s="18" t="s">
        <v>30</v>
      </c>
      <c r="H8" s="17" t="s">
        <v>26</v>
      </c>
      <c r="I8" s="13" t="s">
        <v>27</v>
      </c>
      <c r="J8" s="13" t="s">
        <v>28</v>
      </c>
      <c r="K8" s="13" t="s">
        <v>29</v>
      </c>
      <c r="L8" s="18" t="s">
        <v>30</v>
      </c>
      <c r="M8" s="17" t="s">
        <v>26</v>
      </c>
      <c r="N8" s="13" t="s">
        <v>27</v>
      </c>
      <c r="O8" s="13" t="s">
        <v>28</v>
      </c>
      <c r="P8" s="13" t="s">
        <v>29</v>
      </c>
      <c r="Q8" s="18" t="s">
        <v>30</v>
      </c>
      <c r="R8" s="17" t="s">
        <v>26</v>
      </c>
      <c r="S8" s="13" t="s">
        <v>27</v>
      </c>
      <c r="T8" s="13" t="s">
        <v>28</v>
      </c>
      <c r="U8" s="13" t="s">
        <v>29</v>
      </c>
      <c r="V8" s="18" t="s">
        <v>30</v>
      </c>
      <c r="W8" s="17" t="s">
        <v>26</v>
      </c>
      <c r="X8" s="13" t="s">
        <v>27</v>
      </c>
      <c r="Y8" s="13" t="s">
        <v>28</v>
      </c>
      <c r="Z8" s="13" t="s">
        <v>29</v>
      </c>
      <c r="AA8" s="18" t="s">
        <v>30</v>
      </c>
      <c r="AB8" s="16" t="s">
        <v>26</v>
      </c>
      <c r="AC8" s="13" t="s">
        <v>27</v>
      </c>
      <c r="AD8" s="13" t="s">
        <v>28</v>
      </c>
      <c r="AE8" s="13" t="s">
        <v>29</v>
      </c>
      <c r="AF8" s="18" t="s">
        <v>30</v>
      </c>
      <c r="AG8" s="19" t="s">
        <v>26</v>
      </c>
      <c r="AH8" s="20" t="s">
        <v>27</v>
      </c>
      <c r="AI8" s="20" t="s">
        <v>28</v>
      </c>
      <c r="AJ8" s="20" t="s">
        <v>29</v>
      </c>
      <c r="AK8" s="22" t="s">
        <v>30</v>
      </c>
      <c r="AL8" s="17" t="s">
        <v>26</v>
      </c>
      <c r="AM8" s="13" t="s">
        <v>27</v>
      </c>
      <c r="AN8" s="13" t="s">
        <v>28</v>
      </c>
      <c r="AO8" s="13" t="s">
        <v>29</v>
      </c>
      <c r="AP8" s="18" t="s">
        <v>30</v>
      </c>
      <c r="AQ8" s="17" t="s">
        <v>26</v>
      </c>
      <c r="AR8" s="13" t="s">
        <v>27</v>
      </c>
      <c r="AS8" s="13" t="s">
        <v>28</v>
      </c>
      <c r="AT8" s="13" t="s">
        <v>29</v>
      </c>
      <c r="AU8" s="13" t="s">
        <v>30</v>
      </c>
      <c r="AV8" s="17" t="s">
        <v>26</v>
      </c>
      <c r="AW8" s="13" t="s">
        <v>27</v>
      </c>
      <c r="AX8" s="13" t="s">
        <v>28</v>
      </c>
      <c r="AY8" s="13" t="s">
        <v>29</v>
      </c>
      <c r="AZ8" s="18" t="s">
        <v>30</v>
      </c>
      <c r="BA8" s="16" t="s">
        <v>26</v>
      </c>
      <c r="BB8" s="13" t="s">
        <v>27</v>
      </c>
      <c r="BC8" s="13" t="s">
        <v>28</v>
      </c>
      <c r="BD8" s="13" t="s">
        <v>29</v>
      </c>
      <c r="BE8" s="13" t="s">
        <v>30</v>
      </c>
      <c r="BF8" s="17" t="s">
        <v>26</v>
      </c>
      <c r="BG8" s="13" t="s">
        <v>27</v>
      </c>
      <c r="BH8" s="13" t="s">
        <v>28</v>
      </c>
      <c r="BI8" s="13" t="s">
        <v>29</v>
      </c>
      <c r="BJ8" s="18" t="s">
        <v>30</v>
      </c>
      <c r="BK8" s="32" t="s">
        <v>26</v>
      </c>
      <c r="BL8" s="15" t="s">
        <v>27</v>
      </c>
      <c r="BM8" s="15" t="s">
        <v>28</v>
      </c>
      <c r="BN8" s="15" t="s">
        <v>29</v>
      </c>
      <c r="BO8" s="14" t="s">
        <v>30</v>
      </c>
    </row>
    <row r="9" spans="1:67" s="7" customFormat="1" ht="14.45" customHeight="1">
      <c r="A9" s="198"/>
      <c r="B9" s="9" t="s">
        <v>18</v>
      </c>
      <c r="C9" s="51">
        <v>0</v>
      </c>
      <c r="D9" s="50">
        <v>0</v>
      </c>
      <c r="E9" s="50">
        <v>0</v>
      </c>
      <c r="F9" s="50">
        <v>0</v>
      </c>
      <c r="G9" s="50">
        <v>0</v>
      </c>
      <c r="H9" s="51">
        <v>1</v>
      </c>
      <c r="I9" s="50">
        <v>1</v>
      </c>
      <c r="J9" s="50">
        <v>0</v>
      </c>
      <c r="K9" s="50">
        <v>0</v>
      </c>
      <c r="L9" s="50">
        <v>0</v>
      </c>
      <c r="M9" s="51">
        <v>0</v>
      </c>
      <c r="N9" s="50">
        <v>0</v>
      </c>
      <c r="O9" s="50">
        <v>2</v>
      </c>
      <c r="P9" s="50">
        <v>1</v>
      </c>
      <c r="Q9" s="50">
        <v>0</v>
      </c>
      <c r="R9" s="51">
        <v>0</v>
      </c>
      <c r="S9" s="50">
        <v>2</v>
      </c>
      <c r="T9" s="50">
        <v>0</v>
      </c>
      <c r="U9" s="50">
        <v>0</v>
      </c>
      <c r="V9" s="50">
        <v>0</v>
      </c>
      <c r="W9" s="51">
        <v>0</v>
      </c>
      <c r="X9" s="50">
        <v>1</v>
      </c>
      <c r="Y9" s="50">
        <v>0</v>
      </c>
      <c r="Z9" s="50">
        <v>0</v>
      </c>
      <c r="AA9" s="189">
        <v>0</v>
      </c>
      <c r="AB9" s="187">
        <v>0</v>
      </c>
      <c r="AC9" s="50">
        <v>1</v>
      </c>
      <c r="AD9" s="50">
        <v>0</v>
      </c>
      <c r="AE9" s="50">
        <v>0</v>
      </c>
      <c r="AF9" s="50">
        <v>0</v>
      </c>
      <c r="AG9" s="51">
        <v>0</v>
      </c>
      <c r="AH9" s="50">
        <v>1</v>
      </c>
      <c r="AI9" s="50">
        <v>0</v>
      </c>
      <c r="AJ9" s="50">
        <v>0</v>
      </c>
      <c r="AK9" s="50">
        <v>0</v>
      </c>
      <c r="AL9" s="51">
        <v>0</v>
      </c>
      <c r="AM9" s="50">
        <v>0</v>
      </c>
      <c r="AN9" s="50">
        <v>0</v>
      </c>
      <c r="AO9" s="50">
        <v>0</v>
      </c>
      <c r="AP9" s="50">
        <v>0</v>
      </c>
      <c r="AQ9" s="51">
        <v>0</v>
      </c>
      <c r="AR9" s="50">
        <v>0</v>
      </c>
      <c r="AS9" s="50">
        <v>0</v>
      </c>
      <c r="AT9" s="50">
        <v>0</v>
      </c>
      <c r="AU9" s="50">
        <v>0</v>
      </c>
      <c r="AV9" s="51">
        <v>0</v>
      </c>
      <c r="AW9" s="50">
        <v>0</v>
      </c>
      <c r="AX9" s="50">
        <v>0</v>
      </c>
      <c r="AY9" s="50">
        <v>0</v>
      </c>
      <c r="AZ9" s="50">
        <v>0</v>
      </c>
      <c r="BA9" s="51">
        <v>0</v>
      </c>
      <c r="BB9" s="50">
        <v>0</v>
      </c>
      <c r="BC9" s="50">
        <v>0</v>
      </c>
      <c r="BD9" s="50">
        <v>0</v>
      </c>
      <c r="BE9" s="50">
        <v>0</v>
      </c>
      <c r="BF9" s="51">
        <v>0</v>
      </c>
      <c r="BG9" s="50">
        <v>0</v>
      </c>
      <c r="BH9" s="50">
        <v>0</v>
      </c>
      <c r="BI9" s="50">
        <v>0</v>
      </c>
      <c r="BJ9" s="50">
        <v>0</v>
      </c>
      <c r="BK9" s="37">
        <f t="shared" ref="BK9:BK15" si="0">C9+H9+M9+R9+W9+AB9+AG9+AL9+AQ9+AV9+BA9+BF9</f>
        <v>1</v>
      </c>
      <c r="BL9" s="35">
        <f>D9+I9+N9+S9+X9+AC9+AH9+AM9+AR9+AW9+BB9+BG9</f>
        <v>6</v>
      </c>
      <c r="BM9" s="35">
        <f>E9+J9+O9+T9+Y9+AD9+AI9+AN9+AS9+AX9+BC9+BH9</f>
        <v>2</v>
      </c>
      <c r="BN9" s="35">
        <f>F9+K9+P9+U9+Z9+AE9+AJ9+AO9+AT9+AY9+BD9+BI9</f>
        <v>1</v>
      </c>
      <c r="BO9" s="35">
        <f>G9+L9+Q9+V9+AA9+AF9+AK9+AP9+AU9+AZ9+BE9+BJ9</f>
        <v>0</v>
      </c>
    </row>
    <row r="10" spans="1:67" s="7" customFormat="1">
      <c r="A10" s="198"/>
      <c r="B10" s="10" t="s">
        <v>19</v>
      </c>
      <c r="C10" s="51">
        <v>0</v>
      </c>
      <c r="D10" s="50">
        <v>0</v>
      </c>
      <c r="E10" s="50">
        <v>0</v>
      </c>
      <c r="F10" s="50">
        <v>0</v>
      </c>
      <c r="G10" s="50">
        <v>0</v>
      </c>
      <c r="H10" s="51">
        <v>0</v>
      </c>
      <c r="I10" s="50">
        <v>0</v>
      </c>
      <c r="J10" s="50">
        <v>0</v>
      </c>
      <c r="K10" s="50">
        <v>0</v>
      </c>
      <c r="L10" s="50">
        <v>0</v>
      </c>
      <c r="M10" s="51">
        <v>0</v>
      </c>
      <c r="N10" s="50">
        <v>1</v>
      </c>
      <c r="O10" s="50">
        <v>0</v>
      </c>
      <c r="P10" s="50">
        <v>0</v>
      </c>
      <c r="Q10" s="50">
        <v>0</v>
      </c>
      <c r="R10" s="51">
        <v>0</v>
      </c>
      <c r="S10" s="50">
        <v>0</v>
      </c>
      <c r="T10" s="50">
        <v>0</v>
      </c>
      <c r="U10" s="50">
        <v>1</v>
      </c>
      <c r="V10" s="50">
        <v>0</v>
      </c>
      <c r="W10" s="51">
        <v>1</v>
      </c>
      <c r="X10" s="50">
        <v>0</v>
      </c>
      <c r="Y10" s="50">
        <v>0</v>
      </c>
      <c r="Z10" s="50">
        <v>0</v>
      </c>
      <c r="AA10" s="189">
        <v>0</v>
      </c>
      <c r="AB10" s="187">
        <v>0</v>
      </c>
      <c r="AC10" s="50">
        <v>2</v>
      </c>
      <c r="AD10" s="50">
        <v>0</v>
      </c>
      <c r="AE10" s="50">
        <v>1</v>
      </c>
      <c r="AF10" s="50">
        <v>0</v>
      </c>
      <c r="AG10" s="51">
        <v>0</v>
      </c>
      <c r="AH10" s="50">
        <v>1</v>
      </c>
      <c r="AI10" s="50">
        <v>0</v>
      </c>
      <c r="AJ10" s="50">
        <v>0</v>
      </c>
      <c r="AK10" s="50">
        <v>0</v>
      </c>
      <c r="AL10" s="51">
        <v>0</v>
      </c>
      <c r="AM10" s="50">
        <v>0</v>
      </c>
      <c r="AN10" s="50">
        <v>0</v>
      </c>
      <c r="AO10" s="50">
        <v>0</v>
      </c>
      <c r="AP10" s="50">
        <v>0</v>
      </c>
      <c r="AQ10" s="51">
        <v>0</v>
      </c>
      <c r="AR10" s="50">
        <v>0</v>
      </c>
      <c r="AS10" s="50">
        <v>0</v>
      </c>
      <c r="AT10" s="50">
        <v>0</v>
      </c>
      <c r="AU10" s="50">
        <v>0</v>
      </c>
      <c r="AV10" s="51">
        <v>0</v>
      </c>
      <c r="AW10" s="50">
        <v>0</v>
      </c>
      <c r="AX10" s="50">
        <v>0</v>
      </c>
      <c r="AY10" s="50">
        <v>0</v>
      </c>
      <c r="AZ10" s="50">
        <v>0</v>
      </c>
      <c r="BA10" s="51">
        <v>0</v>
      </c>
      <c r="BB10" s="50">
        <v>0</v>
      </c>
      <c r="BC10" s="50">
        <v>0</v>
      </c>
      <c r="BD10" s="50">
        <v>0</v>
      </c>
      <c r="BE10" s="50">
        <v>0</v>
      </c>
      <c r="BF10" s="51">
        <v>0</v>
      </c>
      <c r="BG10" s="50">
        <v>0</v>
      </c>
      <c r="BH10" s="50">
        <v>0</v>
      </c>
      <c r="BI10" s="50">
        <v>0</v>
      </c>
      <c r="BJ10" s="50">
        <v>0</v>
      </c>
      <c r="BK10" s="37">
        <f t="shared" si="0"/>
        <v>1</v>
      </c>
      <c r="BL10" s="38">
        <f t="shared" ref="BL10:BL15" si="1">D10+I10+N10+S10+X10+AC10+AH10+AM10+AR10+AW10+BB10+BG10</f>
        <v>4</v>
      </c>
      <c r="BM10" s="38">
        <f t="shared" ref="BM10:BM15" si="2">E10+J10+O10+T10+Y10+AD10+AI10+AN10+AS10+AX10+BC10+BH10</f>
        <v>0</v>
      </c>
      <c r="BN10" s="38">
        <f t="shared" ref="BN10:BN15" si="3">F10+K10+P10+U10+Z10+AE10+AJ10+AO10+AT10+AY10+BD10+BI10</f>
        <v>2</v>
      </c>
      <c r="BO10" s="38">
        <f t="shared" ref="BO10:BO15" si="4">G10+L10+Q10+V10+AA10+AF10+AK10+AP10+AU10+AZ10+BE10+BJ10</f>
        <v>0</v>
      </c>
    </row>
    <row r="11" spans="1:67" s="7" customFormat="1">
      <c r="A11" s="198"/>
      <c r="B11" s="10" t="s">
        <v>20</v>
      </c>
      <c r="C11" s="51">
        <v>0</v>
      </c>
      <c r="D11" s="50">
        <v>0</v>
      </c>
      <c r="E11" s="50">
        <v>0</v>
      </c>
      <c r="F11" s="50">
        <v>0</v>
      </c>
      <c r="G11" s="50">
        <v>0</v>
      </c>
      <c r="H11" s="51">
        <v>0</v>
      </c>
      <c r="I11" s="50">
        <v>0</v>
      </c>
      <c r="J11" s="50">
        <v>0</v>
      </c>
      <c r="K11" s="50">
        <v>0</v>
      </c>
      <c r="L11" s="50">
        <v>0</v>
      </c>
      <c r="M11" s="51">
        <v>1</v>
      </c>
      <c r="N11" s="50">
        <v>1</v>
      </c>
      <c r="O11" s="50">
        <v>0</v>
      </c>
      <c r="P11" s="50">
        <v>0</v>
      </c>
      <c r="Q11" s="50">
        <v>0</v>
      </c>
      <c r="R11" s="51">
        <v>1</v>
      </c>
      <c r="S11" s="50">
        <v>0</v>
      </c>
      <c r="T11" s="50">
        <v>0</v>
      </c>
      <c r="U11" s="50">
        <v>0</v>
      </c>
      <c r="V11" s="50">
        <v>0</v>
      </c>
      <c r="W11" s="51">
        <v>0</v>
      </c>
      <c r="X11" s="50">
        <v>1</v>
      </c>
      <c r="Y11" s="50">
        <v>0</v>
      </c>
      <c r="Z11" s="50">
        <v>0</v>
      </c>
      <c r="AA11" s="189">
        <v>0</v>
      </c>
      <c r="AB11" s="187">
        <v>0</v>
      </c>
      <c r="AC11" s="50">
        <v>0</v>
      </c>
      <c r="AD11" s="50">
        <v>0</v>
      </c>
      <c r="AE11" s="50">
        <v>0</v>
      </c>
      <c r="AF11" s="50">
        <v>0</v>
      </c>
      <c r="AG11" s="51">
        <v>0</v>
      </c>
      <c r="AH11" s="50">
        <v>0</v>
      </c>
      <c r="AI11" s="50">
        <v>0</v>
      </c>
      <c r="AJ11" s="50">
        <v>0</v>
      </c>
      <c r="AK11" s="50">
        <v>0</v>
      </c>
      <c r="AL11" s="51">
        <v>0</v>
      </c>
      <c r="AM11" s="50">
        <v>0</v>
      </c>
      <c r="AN11" s="50">
        <v>0</v>
      </c>
      <c r="AO11" s="50">
        <v>0</v>
      </c>
      <c r="AP11" s="50">
        <v>0</v>
      </c>
      <c r="AQ11" s="51">
        <v>0</v>
      </c>
      <c r="AR11" s="50">
        <v>0</v>
      </c>
      <c r="AS11" s="50">
        <v>0</v>
      </c>
      <c r="AT11" s="50">
        <v>0</v>
      </c>
      <c r="AU11" s="50">
        <v>0</v>
      </c>
      <c r="AV11" s="51">
        <v>0</v>
      </c>
      <c r="AW11" s="50">
        <v>0</v>
      </c>
      <c r="AX11" s="50">
        <v>0</v>
      </c>
      <c r="AY11" s="50">
        <v>0</v>
      </c>
      <c r="AZ11" s="50">
        <v>0</v>
      </c>
      <c r="BA11" s="51">
        <v>0</v>
      </c>
      <c r="BB11" s="50">
        <v>0</v>
      </c>
      <c r="BC11" s="50">
        <v>0</v>
      </c>
      <c r="BD11" s="50">
        <v>0</v>
      </c>
      <c r="BE11" s="50">
        <v>0</v>
      </c>
      <c r="BF11" s="51">
        <v>0</v>
      </c>
      <c r="BG11" s="50">
        <v>0</v>
      </c>
      <c r="BH11" s="50">
        <v>0</v>
      </c>
      <c r="BI11" s="50">
        <v>0</v>
      </c>
      <c r="BJ11" s="50">
        <v>0</v>
      </c>
      <c r="BK11" s="37">
        <f t="shared" si="0"/>
        <v>2</v>
      </c>
      <c r="BL11" s="38">
        <f t="shared" si="1"/>
        <v>2</v>
      </c>
      <c r="BM11" s="38">
        <f t="shared" si="2"/>
        <v>0</v>
      </c>
      <c r="BN11" s="38">
        <f t="shared" si="3"/>
        <v>0</v>
      </c>
      <c r="BO11" s="38">
        <f t="shared" si="4"/>
        <v>0</v>
      </c>
    </row>
    <row r="12" spans="1:67" s="7" customFormat="1">
      <c r="A12" s="198"/>
      <c r="B12" s="10" t="s">
        <v>21</v>
      </c>
      <c r="C12" s="51">
        <v>0</v>
      </c>
      <c r="D12" s="50">
        <v>0</v>
      </c>
      <c r="E12" s="50">
        <v>0</v>
      </c>
      <c r="F12" s="50">
        <v>0</v>
      </c>
      <c r="G12" s="50">
        <v>0</v>
      </c>
      <c r="H12" s="51">
        <v>0</v>
      </c>
      <c r="I12" s="50">
        <v>0</v>
      </c>
      <c r="J12" s="50">
        <v>0</v>
      </c>
      <c r="K12" s="50">
        <v>0</v>
      </c>
      <c r="L12" s="50">
        <v>0</v>
      </c>
      <c r="M12" s="51">
        <v>0</v>
      </c>
      <c r="N12" s="50">
        <v>4</v>
      </c>
      <c r="O12" s="50">
        <v>0</v>
      </c>
      <c r="P12" s="50">
        <v>0</v>
      </c>
      <c r="Q12" s="50">
        <v>0</v>
      </c>
      <c r="R12" s="51">
        <v>1</v>
      </c>
      <c r="S12" s="50">
        <v>2</v>
      </c>
      <c r="T12" s="50">
        <v>0</v>
      </c>
      <c r="U12" s="50">
        <v>0</v>
      </c>
      <c r="V12" s="50">
        <v>0</v>
      </c>
      <c r="W12" s="51">
        <v>0</v>
      </c>
      <c r="X12" s="50">
        <v>1</v>
      </c>
      <c r="Y12" s="50">
        <v>0</v>
      </c>
      <c r="Z12" s="50">
        <v>0</v>
      </c>
      <c r="AA12" s="189">
        <v>0</v>
      </c>
      <c r="AB12" s="187">
        <v>1</v>
      </c>
      <c r="AC12" s="50">
        <v>3</v>
      </c>
      <c r="AD12" s="50">
        <v>0</v>
      </c>
      <c r="AE12" s="50">
        <v>0</v>
      </c>
      <c r="AF12" s="50">
        <v>0</v>
      </c>
      <c r="AG12" s="51">
        <v>0</v>
      </c>
      <c r="AH12" s="50">
        <v>1</v>
      </c>
      <c r="AI12" s="50">
        <v>0</v>
      </c>
      <c r="AJ12" s="50">
        <v>0</v>
      </c>
      <c r="AK12" s="50">
        <v>0</v>
      </c>
      <c r="AL12" s="51">
        <v>0</v>
      </c>
      <c r="AM12" s="50">
        <v>0</v>
      </c>
      <c r="AN12" s="50">
        <v>0</v>
      </c>
      <c r="AO12" s="50">
        <v>0</v>
      </c>
      <c r="AP12" s="50">
        <v>0</v>
      </c>
      <c r="AQ12" s="51">
        <v>0</v>
      </c>
      <c r="AR12" s="50">
        <v>0</v>
      </c>
      <c r="AS12" s="50">
        <v>0</v>
      </c>
      <c r="AT12" s="50">
        <v>0</v>
      </c>
      <c r="AU12" s="50">
        <v>0</v>
      </c>
      <c r="AV12" s="51">
        <v>0</v>
      </c>
      <c r="AW12" s="50">
        <v>0</v>
      </c>
      <c r="AX12" s="50">
        <v>0</v>
      </c>
      <c r="AY12" s="50">
        <v>0</v>
      </c>
      <c r="AZ12" s="50">
        <v>0</v>
      </c>
      <c r="BA12" s="51">
        <v>0</v>
      </c>
      <c r="BB12" s="50">
        <v>0</v>
      </c>
      <c r="BC12" s="50">
        <v>0</v>
      </c>
      <c r="BD12" s="50">
        <v>0</v>
      </c>
      <c r="BE12" s="50">
        <v>0</v>
      </c>
      <c r="BF12" s="51">
        <v>0</v>
      </c>
      <c r="BG12" s="50">
        <v>0</v>
      </c>
      <c r="BH12" s="50">
        <v>0</v>
      </c>
      <c r="BI12" s="50">
        <v>0</v>
      </c>
      <c r="BJ12" s="50">
        <v>0</v>
      </c>
      <c r="BK12" s="37">
        <f t="shared" si="0"/>
        <v>2</v>
      </c>
      <c r="BL12" s="38">
        <f t="shared" si="1"/>
        <v>11</v>
      </c>
      <c r="BM12" s="38">
        <f t="shared" si="2"/>
        <v>0</v>
      </c>
      <c r="BN12" s="38">
        <f t="shared" si="3"/>
        <v>0</v>
      </c>
      <c r="BO12" s="38">
        <f t="shared" si="4"/>
        <v>0</v>
      </c>
    </row>
    <row r="13" spans="1:67" s="7" customFormat="1">
      <c r="A13" s="198"/>
      <c r="B13" s="10" t="s">
        <v>22</v>
      </c>
      <c r="C13" s="51">
        <v>0</v>
      </c>
      <c r="D13" s="50">
        <v>0</v>
      </c>
      <c r="E13" s="50">
        <v>0</v>
      </c>
      <c r="F13" s="50">
        <v>0</v>
      </c>
      <c r="G13" s="50">
        <v>0</v>
      </c>
      <c r="H13" s="51">
        <v>0</v>
      </c>
      <c r="I13" s="50">
        <v>0</v>
      </c>
      <c r="J13" s="50">
        <v>0</v>
      </c>
      <c r="K13" s="50">
        <v>0</v>
      </c>
      <c r="L13" s="50">
        <v>0</v>
      </c>
      <c r="M13" s="51">
        <v>0</v>
      </c>
      <c r="N13" s="50">
        <v>1</v>
      </c>
      <c r="O13" s="50">
        <v>0</v>
      </c>
      <c r="P13" s="50">
        <v>0</v>
      </c>
      <c r="Q13" s="50">
        <v>0</v>
      </c>
      <c r="R13" s="51">
        <v>0</v>
      </c>
      <c r="S13" s="50">
        <v>1</v>
      </c>
      <c r="T13" s="50">
        <v>0</v>
      </c>
      <c r="U13" s="50">
        <v>0</v>
      </c>
      <c r="V13" s="50">
        <v>0</v>
      </c>
      <c r="W13" s="51">
        <v>0</v>
      </c>
      <c r="X13" s="50">
        <v>0</v>
      </c>
      <c r="Y13" s="50">
        <v>0</v>
      </c>
      <c r="Z13" s="50">
        <v>0</v>
      </c>
      <c r="AA13" s="189">
        <v>0</v>
      </c>
      <c r="AB13" s="187">
        <v>0</v>
      </c>
      <c r="AC13" s="50">
        <v>1</v>
      </c>
      <c r="AD13" s="50">
        <v>0</v>
      </c>
      <c r="AE13" s="50">
        <v>0</v>
      </c>
      <c r="AF13" s="50">
        <v>0</v>
      </c>
      <c r="AG13" s="51">
        <v>0</v>
      </c>
      <c r="AH13" s="50">
        <v>1</v>
      </c>
      <c r="AI13" s="50">
        <v>0</v>
      </c>
      <c r="AJ13" s="50">
        <v>0</v>
      </c>
      <c r="AK13" s="50">
        <v>0</v>
      </c>
      <c r="AL13" s="51">
        <v>0</v>
      </c>
      <c r="AM13" s="50">
        <v>0</v>
      </c>
      <c r="AN13" s="50">
        <v>0</v>
      </c>
      <c r="AO13" s="50">
        <v>0</v>
      </c>
      <c r="AP13" s="50">
        <v>0</v>
      </c>
      <c r="AQ13" s="51">
        <v>0</v>
      </c>
      <c r="AR13" s="50">
        <v>0</v>
      </c>
      <c r="AS13" s="50">
        <v>0</v>
      </c>
      <c r="AT13" s="50">
        <v>0</v>
      </c>
      <c r="AU13" s="50">
        <v>0</v>
      </c>
      <c r="AV13" s="51">
        <v>0</v>
      </c>
      <c r="AW13" s="50">
        <v>0</v>
      </c>
      <c r="AX13" s="50">
        <v>0</v>
      </c>
      <c r="AY13" s="50">
        <v>0</v>
      </c>
      <c r="AZ13" s="50">
        <v>0</v>
      </c>
      <c r="BA13" s="51">
        <v>0</v>
      </c>
      <c r="BB13" s="50">
        <v>0</v>
      </c>
      <c r="BC13" s="50">
        <v>0</v>
      </c>
      <c r="BD13" s="50">
        <v>0</v>
      </c>
      <c r="BE13" s="50">
        <v>0</v>
      </c>
      <c r="BF13" s="51">
        <v>0</v>
      </c>
      <c r="BG13" s="50">
        <v>0</v>
      </c>
      <c r="BH13" s="50">
        <v>0</v>
      </c>
      <c r="BI13" s="50">
        <v>0</v>
      </c>
      <c r="BJ13" s="50">
        <v>0</v>
      </c>
      <c r="BK13" s="37">
        <f t="shared" si="0"/>
        <v>0</v>
      </c>
      <c r="BL13" s="38">
        <f t="shared" si="1"/>
        <v>4</v>
      </c>
      <c r="BM13" s="38">
        <f t="shared" si="2"/>
        <v>0</v>
      </c>
      <c r="BN13" s="38">
        <f t="shared" si="3"/>
        <v>0</v>
      </c>
      <c r="BO13" s="38">
        <f t="shared" si="4"/>
        <v>0</v>
      </c>
    </row>
    <row r="14" spans="1:67" s="7" customFormat="1">
      <c r="A14" s="198"/>
      <c r="B14" s="10" t="s">
        <v>23</v>
      </c>
      <c r="C14" s="51">
        <v>0</v>
      </c>
      <c r="D14" s="50">
        <v>0</v>
      </c>
      <c r="E14" s="50">
        <v>0</v>
      </c>
      <c r="F14" s="50">
        <v>0</v>
      </c>
      <c r="G14" s="50">
        <v>0</v>
      </c>
      <c r="H14" s="51">
        <v>0</v>
      </c>
      <c r="I14" s="50">
        <v>0</v>
      </c>
      <c r="J14" s="50">
        <v>0</v>
      </c>
      <c r="K14" s="50">
        <v>0</v>
      </c>
      <c r="L14" s="50">
        <v>0</v>
      </c>
      <c r="M14" s="51">
        <v>0</v>
      </c>
      <c r="N14" s="50">
        <v>0</v>
      </c>
      <c r="O14" s="50">
        <v>0</v>
      </c>
      <c r="P14" s="50">
        <v>0</v>
      </c>
      <c r="Q14" s="50">
        <v>0</v>
      </c>
      <c r="R14" s="51">
        <v>1</v>
      </c>
      <c r="S14" s="50">
        <v>0</v>
      </c>
      <c r="T14" s="50">
        <v>0</v>
      </c>
      <c r="U14" s="50">
        <v>0</v>
      </c>
      <c r="V14" s="50">
        <v>0</v>
      </c>
      <c r="W14" s="51">
        <v>0</v>
      </c>
      <c r="X14" s="50">
        <v>0</v>
      </c>
      <c r="Y14" s="50">
        <v>0</v>
      </c>
      <c r="Z14" s="50">
        <v>0</v>
      </c>
      <c r="AA14" s="189">
        <v>0</v>
      </c>
      <c r="AB14" s="187">
        <v>0</v>
      </c>
      <c r="AC14" s="50">
        <v>0</v>
      </c>
      <c r="AD14" s="50">
        <v>0</v>
      </c>
      <c r="AE14" s="50">
        <v>0</v>
      </c>
      <c r="AF14" s="50">
        <v>0</v>
      </c>
      <c r="AG14" s="51">
        <v>0</v>
      </c>
      <c r="AH14" s="50">
        <v>1</v>
      </c>
      <c r="AI14" s="50">
        <v>0</v>
      </c>
      <c r="AJ14" s="50">
        <v>0</v>
      </c>
      <c r="AK14" s="50">
        <v>0</v>
      </c>
      <c r="AL14" s="51">
        <v>0</v>
      </c>
      <c r="AM14" s="50">
        <v>0</v>
      </c>
      <c r="AN14" s="50">
        <v>0</v>
      </c>
      <c r="AO14" s="50">
        <v>0</v>
      </c>
      <c r="AP14" s="50">
        <v>0</v>
      </c>
      <c r="AQ14" s="51">
        <v>0</v>
      </c>
      <c r="AR14" s="50">
        <v>0</v>
      </c>
      <c r="AS14" s="50">
        <v>0</v>
      </c>
      <c r="AT14" s="50">
        <v>0</v>
      </c>
      <c r="AU14" s="50">
        <v>0</v>
      </c>
      <c r="AV14" s="51">
        <v>0</v>
      </c>
      <c r="AW14" s="50">
        <v>0</v>
      </c>
      <c r="AX14" s="50">
        <v>0</v>
      </c>
      <c r="AY14" s="50">
        <v>0</v>
      </c>
      <c r="AZ14" s="50">
        <v>0</v>
      </c>
      <c r="BA14" s="51">
        <v>0</v>
      </c>
      <c r="BB14" s="50">
        <v>0</v>
      </c>
      <c r="BC14" s="50">
        <v>0</v>
      </c>
      <c r="BD14" s="50">
        <v>0</v>
      </c>
      <c r="BE14" s="50">
        <v>0</v>
      </c>
      <c r="BF14" s="51">
        <v>0</v>
      </c>
      <c r="BG14" s="50">
        <v>0</v>
      </c>
      <c r="BH14" s="50">
        <v>0</v>
      </c>
      <c r="BI14" s="50">
        <v>0</v>
      </c>
      <c r="BJ14" s="50">
        <v>0</v>
      </c>
      <c r="BK14" s="37">
        <f t="shared" si="0"/>
        <v>1</v>
      </c>
      <c r="BL14" s="38">
        <f t="shared" si="1"/>
        <v>1</v>
      </c>
      <c r="BM14" s="38">
        <f t="shared" si="2"/>
        <v>0</v>
      </c>
      <c r="BN14" s="38">
        <f t="shared" si="3"/>
        <v>0</v>
      </c>
      <c r="BO14" s="38">
        <f t="shared" si="4"/>
        <v>0</v>
      </c>
    </row>
    <row r="15" spans="1:67" s="7" customFormat="1">
      <c r="A15" s="198"/>
      <c r="B15" s="21" t="s">
        <v>24</v>
      </c>
      <c r="C15" s="52">
        <v>0</v>
      </c>
      <c r="D15" s="53">
        <v>0</v>
      </c>
      <c r="E15" s="53">
        <v>0</v>
      </c>
      <c r="F15" s="53">
        <v>0</v>
      </c>
      <c r="G15" s="54">
        <v>0</v>
      </c>
      <c r="H15" s="52">
        <v>0</v>
      </c>
      <c r="I15" s="53">
        <v>0</v>
      </c>
      <c r="J15" s="53">
        <v>0</v>
      </c>
      <c r="K15" s="53">
        <v>0</v>
      </c>
      <c r="L15" s="54">
        <v>0</v>
      </c>
      <c r="M15" s="52">
        <v>0</v>
      </c>
      <c r="N15" s="53">
        <v>1</v>
      </c>
      <c r="O15" s="53">
        <v>0</v>
      </c>
      <c r="P15" s="53">
        <v>0</v>
      </c>
      <c r="Q15" s="54">
        <v>0</v>
      </c>
      <c r="R15" s="52">
        <v>0</v>
      </c>
      <c r="S15" s="53">
        <v>2</v>
      </c>
      <c r="T15" s="53">
        <v>0</v>
      </c>
      <c r="U15" s="53">
        <v>0</v>
      </c>
      <c r="V15" s="54">
        <v>0</v>
      </c>
      <c r="W15" s="52">
        <v>1</v>
      </c>
      <c r="X15" s="53">
        <v>0</v>
      </c>
      <c r="Y15" s="53">
        <v>0</v>
      </c>
      <c r="Z15" s="53">
        <v>0</v>
      </c>
      <c r="AA15" s="54">
        <v>0</v>
      </c>
      <c r="AB15" s="188">
        <v>0</v>
      </c>
      <c r="AC15" s="53">
        <v>0</v>
      </c>
      <c r="AD15" s="53">
        <v>1</v>
      </c>
      <c r="AE15" s="53">
        <v>0</v>
      </c>
      <c r="AF15" s="54">
        <v>0</v>
      </c>
      <c r="AG15" s="52">
        <v>0</v>
      </c>
      <c r="AH15" s="53">
        <v>0</v>
      </c>
      <c r="AI15" s="53">
        <v>1</v>
      </c>
      <c r="AJ15" s="53">
        <v>0</v>
      </c>
      <c r="AK15" s="54">
        <v>0</v>
      </c>
      <c r="AL15" s="52">
        <v>0</v>
      </c>
      <c r="AM15" s="53">
        <v>0</v>
      </c>
      <c r="AN15" s="53">
        <v>0</v>
      </c>
      <c r="AO15" s="53">
        <v>0</v>
      </c>
      <c r="AP15" s="54">
        <v>0</v>
      </c>
      <c r="AQ15" s="52">
        <v>0</v>
      </c>
      <c r="AR15" s="53">
        <v>0</v>
      </c>
      <c r="AS15" s="53">
        <v>0</v>
      </c>
      <c r="AT15" s="53">
        <v>0</v>
      </c>
      <c r="AU15" s="54">
        <v>0</v>
      </c>
      <c r="AV15" s="52">
        <v>0</v>
      </c>
      <c r="AW15" s="53">
        <v>0</v>
      </c>
      <c r="AX15" s="53">
        <v>0</v>
      </c>
      <c r="AY15" s="53">
        <v>0</v>
      </c>
      <c r="AZ15" s="54">
        <v>0</v>
      </c>
      <c r="BA15" s="52">
        <v>0</v>
      </c>
      <c r="BB15" s="53">
        <v>0</v>
      </c>
      <c r="BC15" s="53">
        <v>0</v>
      </c>
      <c r="BD15" s="53">
        <v>0</v>
      </c>
      <c r="BE15" s="54">
        <v>0</v>
      </c>
      <c r="BF15" s="52">
        <v>0</v>
      </c>
      <c r="BG15" s="53">
        <v>0</v>
      </c>
      <c r="BH15" s="53">
        <v>0</v>
      </c>
      <c r="BI15" s="53">
        <v>0</v>
      </c>
      <c r="BJ15" s="54">
        <v>0</v>
      </c>
      <c r="BK15" s="40">
        <f t="shared" si="0"/>
        <v>1</v>
      </c>
      <c r="BL15" s="41">
        <f t="shared" si="1"/>
        <v>3</v>
      </c>
      <c r="BM15" s="41">
        <f t="shared" si="2"/>
        <v>2</v>
      </c>
      <c r="BN15" s="41">
        <f t="shared" si="3"/>
        <v>0</v>
      </c>
      <c r="BO15" s="41">
        <f t="shared" si="4"/>
        <v>0</v>
      </c>
    </row>
    <row r="16" spans="1:67">
      <c r="BK16" s="31">
        <f>SUM(BK9:BK15)</f>
        <v>8</v>
      </c>
      <c r="BL16" s="31">
        <f>SUM(BL9:BL15)</f>
        <v>31</v>
      </c>
      <c r="BM16" s="31">
        <f>SUM(BM9:BM15)</f>
        <v>4</v>
      </c>
      <c r="BN16" s="31">
        <f>SUM(BN9:BN15)</f>
        <v>3</v>
      </c>
      <c r="BO16" s="31">
        <f>SUM(BO9:BO15)</f>
        <v>0</v>
      </c>
    </row>
  </sheetData>
  <mergeCells count="21">
    <mergeCell ref="H7:L7"/>
    <mergeCell ref="B6:B8"/>
    <mergeCell ref="M7:Q7"/>
    <mergeCell ref="BF7:BJ7"/>
    <mergeCell ref="AG7:AK7"/>
    <mergeCell ref="BI1:BO1"/>
    <mergeCell ref="AQ7:AU7"/>
    <mergeCell ref="C6:BO6"/>
    <mergeCell ref="A1:AK1"/>
    <mergeCell ref="A6:A15"/>
    <mergeCell ref="A2:AK2"/>
    <mergeCell ref="BI2:BO2"/>
    <mergeCell ref="BK7:BO7"/>
    <mergeCell ref="BA7:BE7"/>
    <mergeCell ref="AB7:AF7"/>
    <mergeCell ref="C7:G7"/>
    <mergeCell ref="AV7:AZ7"/>
    <mergeCell ref="AL7:AP7"/>
    <mergeCell ref="W7:AA7"/>
    <mergeCell ref="R7:V7"/>
    <mergeCell ref="A4:BO4"/>
  </mergeCells>
  <phoneticPr fontId="18" type="noConversion"/>
  <printOptions horizont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N23"/>
  <sheetViews>
    <sheetView zoomScale="90" zoomScaleNormal="90" workbookViewId="0">
      <pane ySplit="12" topLeftCell="A13" activePane="bottomLeft" state="frozen"/>
      <selection activeCell="A3" sqref="A1:A3 A1 DV97:HX43041 A1:A39 A1:DW1 N1:U2 A1:IV3 A1 DV145:HX43089 A1:A39 A1:DX1 N1:U2 A1:IV3 A1 DV193:HX43137 A1:A39 A1:EF1 N1:U2 A1:IV3 A1"/>
      <selection pane="bottomLeft" activeCell="G15" sqref="G15"/>
    </sheetView>
  </sheetViews>
  <sheetFormatPr defaultColWidth="9.140625" defaultRowHeight="15"/>
  <cols>
    <col min="1" max="1" width="17.7109375" style="58" customWidth="1"/>
    <col min="2" max="2" width="3.7109375" style="55" customWidth="1"/>
    <col min="3" max="3" width="16" style="56" customWidth="1"/>
    <col min="4" max="4" width="30.7109375" style="55" customWidth="1"/>
    <col min="5" max="6" width="37.7109375" style="55" customWidth="1"/>
    <col min="7" max="7" width="17.7109375" style="95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26" t="s">
        <v>83</v>
      </c>
      <c r="G1" s="226"/>
    </row>
    <row r="2" spans="1:14">
      <c r="A2" s="55" t="s">
        <v>1</v>
      </c>
      <c r="F2" s="226" t="s">
        <v>63</v>
      </c>
      <c r="G2" s="226"/>
    </row>
    <row r="3" spans="1:14" ht="6" customHeight="1">
      <c r="G3" s="55"/>
    </row>
    <row r="4" spans="1:14" ht="18.75">
      <c r="C4" s="227" t="s">
        <v>46</v>
      </c>
      <c r="D4" s="227"/>
      <c r="E4" s="227"/>
      <c r="F4" s="227"/>
      <c r="G4" s="227"/>
    </row>
    <row r="5" spans="1:14" ht="6" customHeight="1">
      <c r="C5" s="59"/>
      <c r="D5" s="59"/>
      <c r="E5" s="59"/>
      <c r="F5" s="59"/>
      <c r="G5" s="59"/>
    </row>
    <row r="6" spans="1:14" ht="15.75" customHeight="1">
      <c r="A6" s="228" t="s">
        <v>68</v>
      </c>
      <c r="B6" s="229"/>
      <c r="C6" s="229"/>
      <c r="D6" s="229"/>
      <c r="E6" s="230"/>
      <c r="F6" s="60" t="s">
        <v>7</v>
      </c>
      <c r="G6" s="61">
        <v>100</v>
      </c>
    </row>
    <row r="7" spans="1:14" ht="15.75" customHeight="1">
      <c r="A7" s="231"/>
      <c r="B7" s="232"/>
      <c r="C7" s="232"/>
      <c r="D7" s="232"/>
      <c r="E7" s="233"/>
      <c r="F7" s="62" t="s">
        <v>8</v>
      </c>
      <c r="G7" s="131">
        <v>1</v>
      </c>
    </row>
    <row r="8" spans="1:14" ht="15.75" customHeight="1">
      <c r="A8" s="231"/>
      <c r="B8" s="232"/>
      <c r="C8" s="232"/>
      <c r="D8" s="232"/>
      <c r="E8" s="233"/>
      <c r="F8" s="62" t="s">
        <v>2</v>
      </c>
      <c r="G8" s="132">
        <v>1</v>
      </c>
    </row>
    <row r="9" spans="1:14" ht="15.75" customHeight="1">
      <c r="A9" s="234"/>
      <c r="B9" s="235"/>
      <c r="C9" s="235"/>
      <c r="D9" s="235"/>
      <c r="E9" s="236"/>
      <c r="F9" s="63" t="s">
        <v>9</v>
      </c>
      <c r="G9" s="64">
        <f>G6-G7</f>
        <v>99</v>
      </c>
    </row>
    <row r="10" spans="1:14" s="68" customFormat="1" ht="15.75">
      <c r="A10" s="224" t="s">
        <v>32</v>
      </c>
      <c r="B10" s="224"/>
      <c r="C10" s="65" t="s">
        <v>53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24"/>
      <c r="B11" s="224"/>
      <c r="C11" s="65">
        <f>D14</f>
        <v>0</v>
      </c>
      <c r="D11" s="65">
        <f>D17</f>
        <v>1</v>
      </c>
      <c r="E11" s="65">
        <f>D19</f>
        <v>0</v>
      </c>
      <c r="F11" s="65">
        <f>D21</f>
        <v>0</v>
      </c>
      <c r="G11" s="66">
        <f>D23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ht="150" customHeight="1">
      <c r="A13" s="124" t="s">
        <v>43</v>
      </c>
      <c r="B13" s="72"/>
      <c r="C13" s="151"/>
      <c r="D13" s="152"/>
      <c r="E13" s="74" t="s">
        <v>60</v>
      </c>
      <c r="F13" s="92"/>
      <c r="G13" s="75"/>
      <c r="H13" s="76"/>
      <c r="I13" s="71"/>
      <c r="J13" s="71"/>
      <c r="K13" s="71"/>
      <c r="L13" s="71"/>
      <c r="M13" s="71"/>
      <c r="N13" s="71"/>
    </row>
    <row r="14" spans="1:14" s="85" customFormat="1" ht="21" customHeight="1">
      <c r="A14" s="221" t="s">
        <v>33</v>
      </c>
      <c r="B14" s="222"/>
      <c r="C14" s="223"/>
      <c r="D14" s="65">
        <f>COUNTA(D13)</f>
        <v>0</v>
      </c>
      <c r="E14" s="81"/>
      <c r="F14" s="82"/>
      <c r="G14" s="83"/>
      <c r="H14" s="84"/>
    </row>
    <row r="15" spans="1:14" s="85" customFormat="1" ht="149.25" customHeight="1">
      <c r="A15" s="225" t="s">
        <v>38</v>
      </c>
      <c r="B15" s="241">
        <v>1</v>
      </c>
      <c r="C15" s="237" t="s">
        <v>77</v>
      </c>
      <c r="D15" s="239" t="s">
        <v>84</v>
      </c>
      <c r="E15" s="74"/>
      <c r="F15" s="172"/>
      <c r="G15" s="194">
        <v>45587</v>
      </c>
      <c r="H15" s="76">
        <v>45585</v>
      </c>
    </row>
    <row r="16" spans="1:14" s="85" customFormat="1" ht="149.25" customHeight="1">
      <c r="A16" s="225"/>
      <c r="B16" s="242"/>
      <c r="C16" s="238"/>
      <c r="D16" s="240"/>
      <c r="E16" s="191"/>
      <c r="F16" s="172"/>
      <c r="G16" s="194">
        <v>45587</v>
      </c>
      <c r="H16" s="76">
        <v>45585</v>
      </c>
    </row>
    <row r="17" spans="1:8" s="85" customFormat="1" ht="21" customHeight="1">
      <c r="A17" s="221" t="s">
        <v>37</v>
      </c>
      <c r="B17" s="222"/>
      <c r="C17" s="223"/>
      <c r="D17" s="65">
        <f>COUNTA(D15:D16)</f>
        <v>1</v>
      </c>
      <c r="E17" s="81"/>
      <c r="F17" s="87"/>
      <c r="G17" s="83"/>
      <c r="H17" s="84"/>
    </row>
    <row r="18" spans="1:8" s="85" customFormat="1" ht="150" customHeight="1">
      <c r="A18" s="136" t="s">
        <v>39</v>
      </c>
      <c r="B18" s="133"/>
      <c r="C18" s="78"/>
      <c r="D18" s="78"/>
      <c r="E18" s="74" t="s">
        <v>60</v>
      </c>
      <c r="F18" s="111"/>
      <c r="G18" s="128"/>
      <c r="H18" s="154"/>
    </row>
    <row r="19" spans="1:8" s="85" customFormat="1" ht="21" customHeight="1">
      <c r="A19" s="221" t="s">
        <v>36</v>
      </c>
      <c r="B19" s="222"/>
      <c r="C19" s="223"/>
      <c r="D19" s="65">
        <f>COUNTA(D18:D18)</f>
        <v>0</v>
      </c>
      <c r="E19" s="81"/>
      <c r="F19" s="82"/>
      <c r="G19" s="83"/>
      <c r="H19" s="84"/>
    </row>
    <row r="20" spans="1:8" s="85" customFormat="1" ht="150" customHeight="1">
      <c r="A20" s="165" t="s">
        <v>40</v>
      </c>
      <c r="B20" s="133"/>
      <c r="C20" s="162"/>
      <c r="D20" s="162"/>
      <c r="E20" s="74" t="s">
        <v>60</v>
      </c>
      <c r="F20" s="111"/>
      <c r="G20" s="175"/>
      <c r="H20" s="154"/>
    </row>
    <row r="21" spans="1:8" s="85" customFormat="1" ht="21" customHeight="1">
      <c r="A21" s="221" t="s">
        <v>35</v>
      </c>
      <c r="B21" s="222"/>
      <c r="C21" s="223"/>
      <c r="D21" s="65">
        <f>COUNTA(D20)</f>
        <v>0</v>
      </c>
      <c r="E21" s="81"/>
      <c r="F21" s="82"/>
      <c r="G21" s="83"/>
      <c r="H21" s="84"/>
    </row>
    <row r="22" spans="1:8" s="85" customFormat="1" ht="150" customHeight="1">
      <c r="A22" s="186" t="s">
        <v>41</v>
      </c>
      <c r="B22" s="164"/>
      <c r="C22" s="163"/>
      <c r="D22" s="162"/>
      <c r="E22" s="74" t="s">
        <v>60</v>
      </c>
      <c r="F22" s="111"/>
      <c r="G22" s="160"/>
      <c r="H22" s="76"/>
    </row>
    <row r="23" spans="1:8" s="85" customFormat="1" ht="21" customHeight="1">
      <c r="A23" s="221" t="s">
        <v>34</v>
      </c>
      <c r="B23" s="222"/>
      <c r="C23" s="223"/>
      <c r="D23" s="65">
        <f>COUNTA(D22)</f>
        <v>0</v>
      </c>
      <c r="E23" s="81"/>
      <c r="F23" s="82"/>
      <c r="G23" s="83"/>
      <c r="H23" s="84"/>
    </row>
  </sheetData>
  <mergeCells count="14">
    <mergeCell ref="F1:G1"/>
    <mergeCell ref="F2:G2"/>
    <mergeCell ref="C4:G4"/>
    <mergeCell ref="A6:E9"/>
    <mergeCell ref="C15:C16"/>
    <mergeCell ref="D15:D16"/>
    <mergeCell ref="B15:B16"/>
    <mergeCell ref="A23:C23"/>
    <mergeCell ref="A21:C21"/>
    <mergeCell ref="A17:C17"/>
    <mergeCell ref="A19:C19"/>
    <mergeCell ref="A10:B11"/>
    <mergeCell ref="A14:C14"/>
    <mergeCell ref="A15:A16"/>
  </mergeCells>
  <phoneticPr fontId="18" type="noConversion"/>
  <printOptions horizontalCentered="1"/>
  <pageMargins left="0" right="0" top="0" bottom="0" header="0" footer="0"/>
  <pageSetup paperSize="9" scale="85" orientation="landscape" r:id="rId1"/>
  <headerFooter scaleWithDoc="0" alignWithMargins="0"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N23"/>
  <sheetViews>
    <sheetView zoomScale="90" zoomScaleNormal="90" workbookViewId="0">
      <pane ySplit="12" topLeftCell="A13" activePane="bottomLeft" state="frozen"/>
      <selection pane="bottomLeft" activeCell="L15" sqref="L15"/>
    </sheetView>
  </sheetViews>
  <sheetFormatPr defaultColWidth="9.140625" defaultRowHeight="15"/>
  <cols>
    <col min="1" max="1" width="17.5703125" style="55" customWidth="1"/>
    <col min="2" max="2" width="3.7109375" style="55" customWidth="1"/>
    <col min="3" max="3" width="16" style="56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95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26" t="s">
        <v>80</v>
      </c>
      <c r="G1" s="226"/>
    </row>
    <row r="2" spans="1:14">
      <c r="A2" s="55" t="s">
        <v>1</v>
      </c>
      <c r="F2" s="226" t="s">
        <v>63</v>
      </c>
      <c r="G2" s="226"/>
    </row>
    <row r="3" spans="1:14" ht="6" customHeight="1"/>
    <row r="4" spans="1:14" ht="18.75">
      <c r="C4" s="227" t="s">
        <v>47</v>
      </c>
      <c r="D4" s="227"/>
      <c r="E4" s="227"/>
      <c r="F4" s="227"/>
      <c r="G4" s="227"/>
    </row>
    <row r="5" spans="1:14" ht="6" customHeight="1">
      <c r="C5" s="59"/>
      <c r="D5" s="59"/>
      <c r="E5" s="59"/>
      <c r="F5" s="59"/>
      <c r="G5" s="59"/>
    </row>
    <row r="6" spans="1:14" ht="15.75" customHeight="1">
      <c r="A6" s="228" t="s">
        <v>78</v>
      </c>
      <c r="B6" s="229"/>
      <c r="C6" s="229"/>
      <c r="D6" s="229"/>
      <c r="E6" s="230"/>
      <c r="F6" s="60" t="s">
        <v>7</v>
      </c>
      <c r="G6" s="61">
        <v>100</v>
      </c>
    </row>
    <row r="7" spans="1:14" ht="15.75" customHeight="1">
      <c r="A7" s="231"/>
      <c r="B7" s="232"/>
      <c r="C7" s="232"/>
      <c r="D7" s="232"/>
      <c r="E7" s="233"/>
      <c r="F7" s="62" t="s">
        <v>8</v>
      </c>
      <c r="G7" s="131">
        <f>SUM(C11:G11)</f>
        <v>1</v>
      </c>
    </row>
    <row r="8" spans="1:14" ht="15.75" customHeight="1">
      <c r="A8" s="231"/>
      <c r="B8" s="232"/>
      <c r="C8" s="232"/>
      <c r="D8" s="232"/>
      <c r="E8" s="233"/>
      <c r="F8" s="62" t="s">
        <v>2</v>
      </c>
      <c r="G8" s="132">
        <v>1</v>
      </c>
    </row>
    <row r="9" spans="1:14" ht="15.75" customHeight="1">
      <c r="A9" s="234"/>
      <c r="B9" s="235"/>
      <c r="C9" s="235"/>
      <c r="D9" s="235"/>
      <c r="E9" s="236"/>
      <c r="F9" s="63" t="s">
        <v>9</v>
      </c>
      <c r="G9" s="64">
        <f>G6-G7</f>
        <v>99</v>
      </c>
    </row>
    <row r="10" spans="1:14" s="68" customFormat="1" ht="15.75" customHeight="1">
      <c r="A10" s="224" t="s">
        <v>32</v>
      </c>
      <c r="B10" s="224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24"/>
      <c r="B11" s="224"/>
      <c r="C11" s="65">
        <f>D14</f>
        <v>0</v>
      </c>
      <c r="D11" s="65">
        <f>D17</f>
        <v>1</v>
      </c>
      <c r="E11" s="65">
        <f>D19</f>
        <v>0</v>
      </c>
      <c r="F11" s="65">
        <f>D21</f>
        <v>0</v>
      </c>
      <c r="G11" s="66">
        <f>D23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5" customFormat="1" ht="150" customHeight="1">
      <c r="A13" s="88" t="s">
        <v>43</v>
      </c>
      <c r="B13" s="77"/>
      <c r="C13" s="78"/>
      <c r="D13" s="78"/>
      <c r="E13" s="74" t="s">
        <v>60</v>
      </c>
      <c r="F13" s="172"/>
      <c r="G13" s="134"/>
      <c r="H13" s="76"/>
    </row>
    <row r="14" spans="1:14" s="85" customFormat="1" ht="21" customHeight="1">
      <c r="A14" s="221" t="s">
        <v>33</v>
      </c>
      <c r="B14" s="222"/>
      <c r="C14" s="223"/>
      <c r="D14" s="65">
        <f>COUNTA(D13:D13)</f>
        <v>0</v>
      </c>
      <c r="E14" s="81"/>
      <c r="F14" s="87"/>
      <c r="G14" s="83"/>
      <c r="H14" s="84"/>
    </row>
    <row r="15" spans="1:14" s="85" customFormat="1" ht="150" customHeight="1">
      <c r="A15" s="253" t="s">
        <v>38</v>
      </c>
      <c r="B15" s="251">
        <v>1</v>
      </c>
      <c r="C15" s="249" t="s">
        <v>72</v>
      </c>
      <c r="D15" s="247" t="s">
        <v>76</v>
      </c>
      <c r="E15" s="79"/>
      <c r="F15" s="172"/>
      <c r="G15" s="245">
        <v>45587</v>
      </c>
      <c r="H15" s="243">
        <v>45595</v>
      </c>
    </row>
    <row r="16" spans="1:14" s="85" customFormat="1" ht="150" customHeight="1">
      <c r="A16" s="254"/>
      <c r="B16" s="252"/>
      <c r="C16" s="250"/>
      <c r="D16" s="248"/>
      <c r="E16" s="79"/>
      <c r="F16" s="172"/>
      <c r="G16" s="246"/>
      <c r="H16" s="244"/>
    </row>
    <row r="17" spans="1:8" s="85" customFormat="1" ht="21" customHeight="1">
      <c r="A17" s="221" t="s">
        <v>37</v>
      </c>
      <c r="B17" s="222"/>
      <c r="C17" s="223"/>
      <c r="D17" s="65">
        <f>COUNTA(D15)</f>
        <v>1</v>
      </c>
      <c r="E17" s="81"/>
      <c r="F17" s="82"/>
      <c r="G17" s="83"/>
      <c r="H17" s="84"/>
    </row>
    <row r="18" spans="1:8" s="85" customFormat="1" ht="150" customHeight="1">
      <c r="A18" s="139" t="s">
        <v>39</v>
      </c>
      <c r="B18" s="89"/>
      <c r="C18" s="90"/>
      <c r="D18" s="90"/>
      <c r="E18" s="74" t="s">
        <v>60</v>
      </c>
      <c r="F18" s="92"/>
      <c r="G18" s="175"/>
      <c r="H18" s="76"/>
    </row>
    <row r="19" spans="1:8" s="85" customFormat="1" ht="21" customHeight="1">
      <c r="A19" s="221" t="s">
        <v>36</v>
      </c>
      <c r="B19" s="222"/>
      <c r="C19" s="223"/>
      <c r="D19" s="65">
        <f>COUNTA(D18:D18)</f>
        <v>0</v>
      </c>
      <c r="E19" s="81"/>
      <c r="F19" s="87"/>
      <c r="G19" s="83"/>
      <c r="H19" s="84"/>
    </row>
    <row r="20" spans="1:8" s="85" customFormat="1" ht="150" customHeight="1">
      <c r="A20" s="126" t="s">
        <v>40</v>
      </c>
      <c r="B20" s="77"/>
      <c r="C20" s="170"/>
      <c r="D20" s="90"/>
      <c r="E20" s="74" t="s">
        <v>60</v>
      </c>
      <c r="F20" s="74"/>
      <c r="G20" s="86"/>
      <c r="H20" s="154"/>
    </row>
    <row r="21" spans="1:8" s="85" customFormat="1" ht="21" customHeight="1">
      <c r="A21" s="221" t="s">
        <v>35</v>
      </c>
      <c r="B21" s="222"/>
      <c r="C21" s="223"/>
      <c r="D21" s="65">
        <f>COUNTA(D20)</f>
        <v>0</v>
      </c>
      <c r="E21" s="81"/>
      <c r="F21" s="87"/>
      <c r="G21" s="83"/>
      <c r="H21" s="84"/>
    </row>
    <row r="22" spans="1:8" s="85" customFormat="1" ht="150" customHeight="1">
      <c r="A22" s="91" t="s">
        <v>41</v>
      </c>
      <c r="B22" s="97"/>
      <c r="C22" s="78"/>
      <c r="D22" s="90"/>
      <c r="E22" s="74" t="s">
        <v>60</v>
      </c>
      <c r="F22" s="94"/>
      <c r="G22" s="86"/>
      <c r="H22" s="99"/>
    </row>
    <row r="23" spans="1:8" s="85" customFormat="1" ht="21" customHeight="1">
      <c r="A23" s="221" t="s">
        <v>34</v>
      </c>
      <c r="B23" s="222"/>
      <c r="C23" s="223"/>
      <c r="D23" s="65">
        <f>COUNTA(D22:D22)</f>
        <v>0</v>
      </c>
      <c r="E23" s="81"/>
      <c r="F23" s="82"/>
      <c r="G23" s="83"/>
      <c r="H23" s="84"/>
    </row>
  </sheetData>
  <mergeCells count="16">
    <mergeCell ref="A23:C23"/>
    <mergeCell ref="A10:B11"/>
    <mergeCell ref="A14:C14"/>
    <mergeCell ref="A17:C17"/>
    <mergeCell ref="A19:C19"/>
    <mergeCell ref="C15:C16"/>
    <mergeCell ref="B15:B16"/>
    <mergeCell ref="A21:C21"/>
    <mergeCell ref="A15:A16"/>
    <mergeCell ref="F1:G1"/>
    <mergeCell ref="F2:G2"/>
    <mergeCell ref="C4:G4"/>
    <mergeCell ref="A6:E9"/>
    <mergeCell ref="H15:H16"/>
    <mergeCell ref="G15:G16"/>
    <mergeCell ref="D15:D16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N22"/>
  <sheetViews>
    <sheetView zoomScale="90" zoomScaleNormal="90" workbookViewId="0">
      <pane ySplit="12" topLeftCell="A13" activePane="bottomLeft" state="frozen"/>
      <selection pane="bottomLeft" activeCell="I15" sqref="I15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100" customWidth="1"/>
    <col min="4" max="4" width="30.7109375" style="55" customWidth="1"/>
    <col min="5" max="6" width="37.7109375" style="55" customWidth="1"/>
    <col min="7" max="7" width="17.7109375" style="95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26" t="s">
        <v>80</v>
      </c>
      <c r="G1" s="226"/>
    </row>
    <row r="2" spans="1:14">
      <c r="A2" s="55" t="s">
        <v>1</v>
      </c>
      <c r="F2" s="226" t="s">
        <v>63</v>
      </c>
      <c r="G2" s="226"/>
    </row>
    <row r="3" spans="1:14" ht="6" customHeight="1"/>
    <row r="4" spans="1:14" ht="18.75">
      <c r="C4" s="227" t="s">
        <v>48</v>
      </c>
      <c r="D4" s="227"/>
      <c r="E4" s="227"/>
      <c r="F4" s="227"/>
      <c r="G4" s="227"/>
    </row>
    <row r="5" spans="1:14" ht="6" customHeight="1">
      <c r="C5" s="101"/>
      <c r="D5" s="59"/>
      <c r="E5" s="59"/>
      <c r="F5" s="59"/>
      <c r="G5" s="102"/>
    </row>
    <row r="6" spans="1:14" ht="15.75" customHeight="1">
      <c r="A6" s="228" t="s">
        <v>78</v>
      </c>
      <c r="B6" s="229"/>
      <c r="C6" s="229"/>
      <c r="D6" s="229"/>
      <c r="E6" s="230"/>
      <c r="F6" s="60" t="s">
        <v>7</v>
      </c>
      <c r="G6" s="61">
        <v>100</v>
      </c>
    </row>
    <row r="7" spans="1:14" ht="15.75" customHeight="1">
      <c r="A7" s="231"/>
      <c r="B7" s="232"/>
      <c r="C7" s="232"/>
      <c r="D7" s="232"/>
      <c r="E7" s="233"/>
      <c r="F7" s="62" t="s">
        <v>8</v>
      </c>
      <c r="G7" s="131">
        <f>SUM(C11:G11)</f>
        <v>0</v>
      </c>
    </row>
    <row r="8" spans="1:14" ht="15.75" customHeight="1">
      <c r="A8" s="231"/>
      <c r="B8" s="232"/>
      <c r="C8" s="232"/>
      <c r="D8" s="232"/>
      <c r="E8" s="233"/>
      <c r="F8" s="62" t="s">
        <v>2</v>
      </c>
      <c r="G8" s="132">
        <v>0</v>
      </c>
    </row>
    <row r="9" spans="1:14" ht="15.75" customHeight="1">
      <c r="A9" s="234"/>
      <c r="B9" s="235"/>
      <c r="C9" s="235"/>
      <c r="D9" s="235"/>
      <c r="E9" s="236"/>
      <c r="F9" s="63" t="s">
        <v>9</v>
      </c>
      <c r="G9" s="103">
        <f>G6-G7</f>
        <v>100</v>
      </c>
    </row>
    <row r="10" spans="1:14" s="68" customFormat="1" ht="15.75" customHeight="1">
      <c r="A10" s="224" t="s">
        <v>32</v>
      </c>
      <c r="B10" s="224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24"/>
      <c r="B11" s="224"/>
      <c r="C11" s="65">
        <f>D14</f>
        <v>0</v>
      </c>
      <c r="D11" s="65">
        <f>D16</f>
        <v>0</v>
      </c>
      <c r="E11" s="65">
        <f>D18</f>
        <v>0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5" customFormat="1" ht="150" customHeight="1">
      <c r="A13" s="181" t="s">
        <v>43</v>
      </c>
      <c r="B13" s="183"/>
      <c r="C13" s="182"/>
      <c r="D13" s="182"/>
      <c r="E13" s="74" t="s">
        <v>60</v>
      </c>
      <c r="F13" s="172"/>
      <c r="G13" s="184"/>
      <c r="H13" s="185"/>
    </row>
    <row r="14" spans="1:14" s="85" customFormat="1" ht="21" customHeight="1">
      <c r="A14" s="221" t="s">
        <v>33</v>
      </c>
      <c r="B14" s="222"/>
      <c r="C14" s="223"/>
      <c r="D14" s="65">
        <f>COUNTA(D13)</f>
        <v>0</v>
      </c>
      <c r="E14" s="81"/>
      <c r="F14" s="87"/>
      <c r="G14" s="83"/>
      <c r="H14" s="84"/>
    </row>
    <row r="15" spans="1:14" s="85" customFormat="1" ht="150" customHeight="1">
      <c r="A15" s="125" t="s">
        <v>38</v>
      </c>
      <c r="B15" s="77"/>
      <c r="C15" s="78"/>
      <c r="D15" s="78"/>
      <c r="E15" s="74" t="s">
        <v>60</v>
      </c>
      <c r="F15" s="172"/>
      <c r="G15" s="128"/>
      <c r="H15" s="171"/>
    </row>
    <row r="16" spans="1:14" s="85" customFormat="1" ht="21" customHeight="1">
      <c r="A16" s="221" t="s">
        <v>37</v>
      </c>
      <c r="B16" s="222"/>
      <c r="C16" s="223"/>
      <c r="D16" s="65">
        <f>COUNTA(D15:D15)</f>
        <v>0</v>
      </c>
      <c r="E16" s="81"/>
      <c r="F16" s="87"/>
      <c r="G16" s="105"/>
      <c r="H16" s="106"/>
    </row>
    <row r="17" spans="1:8" s="85" customFormat="1" ht="150" customHeight="1">
      <c r="A17" s="137" t="s">
        <v>39</v>
      </c>
      <c r="B17" s="133">
        <v>1</v>
      </c>
      <c r="C17" s="78"/>
      <c r="D17" s="78"/>
      <c r="E17" s="74" t="s">
        <v>60</v>
      </c>
      <c r="F17" s="111"/>
      <c r="G17" s="96"/>
      <c r="H17" s="104"/>
    </row>
    <row r="18" spans="1:8" s="85" customFormat="1" ht="21" customHeight="1">
      <c r="A18" s="221" t="s">
        <v>36</v>
      </c>
      <c r="B18" s="222"/>
      <c r="C18" s="223"/>
      <c r="D18" s="65">
        <f>COUNTA(D17:D17)</f>
        <v>0</v>
      </c>
      <c r="E18" s="81"/>
      <c r="F18" s="82"/>
      <c r="G18" s="105"/>
      <c r="H18" s="106"/>
    </row>
    <row r="19" spans="1:8" s="85" customFormat="1" ht="150" customHeight="1">
      <c r="A19" s="88" t="s">
        <v>40</v>
      </c>
      <c r="B19" s="75"/>
      <c r="C19" s="75"/>
      <c r="D19" s="75"/>
      <c r="E19" s="74" t="s">
        <v>60</v>
      </c>
      <c r="F19" s="75"/>
      <c r="G19" s="75"/>
      <c r="H19" s="154"/>
    </row>
    <row r="20" spans="1:8" s="85" customFormat="1" ht="21" customHeight="1">
      <c r="A20" s="221" t="s">
        <v>35</v>
      </c>
      <c r="B20" s="222"/>
      <c r="C20" s="223"/>
      <c r="D20" s="65">
        <f>COUNTA(D19)</f>
        <v>0</v>
      </c>
      <c r="E20" s="81"/>
      <c r="F20" s="87"/>
      <c r="G20" s="83"/>
      <c r="H20" s="84"/>
    </row>
    <row r="21" spans="1:8" s="85" customFormat="1" ht="150" customHeight="1">
      <c r="A21" s="91" t="s">
        <v>41</v>
      </c>
      <c r="B21" s="77"/>
      <c r="C21" s="163"/>
      <c r="D21" s="162"/>
      <c r="E21" s="74" t="s">
        <v>60</v>
      </c>
      <c r="F21" s="75"/>
      <c r="G21" s="96"/>
      <c r="H21" s="154"/>
    </row>
    <row r="22" spans="1:8" s="85" customFormat="1" ht="21" customHeight="1">
      <c r="A22" s="221" t="s">
        <v>34</v>
      </c>
      <c r="B22" s="222"/>
      <c r="C22" s="223"/>
      <c r="D22" s="65">
        <f>COUNTA(D21)</f>
        <v>0</v>
      </c>
      <c r="E22" s="81"/>
      <c r="F22" s="82"/>
      <c r="G22" s="83"/>
      <c r="H22" s="84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N22"/>
  <sheetViews>
    <sheetView zoomScale="85" zoomScaleNormal="85" workbookViewId="0">
      <pane ySplit="12" topLeftCell="A13" activePane="bottomLeft" state="frozen"/>
      <selection pane="bottomLeft" activeCell="J16" sqref="J16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108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26" t="s">
        <v>81</v>
      </c>
      <c r="G1" s="226"/>
    </row>
    <row r="2" spans="1:14">
      <c r="A2" s="55" t="s">
        <v>1</v>
      </c>
      <c r="F2" s="226" t="s">
        <v>63</v>
      </c>
      <c r="G2" s="226"/>
    </row>
    <row r="3" spans="1:14" ht="6" customHeight="1"/>
    <row r="4" spans="1:14" ht="18.75">
      <c r="C4" s="227" t="s">
        <v>49</v>
      </c>
      <c r="D4" s="227"/>
      <c r="E4" s="227"/>
      <c r="F4" s="227"/>
      <c r="G4" s="227"/>
    </row>
    <row r="5" spans="1:14" ht="6" customHeight="1">
      <c r="C5" s="102"/>
      <c r="D5" s="59"/>
      <c r="E5" s="59"/>
      <c r="F5" s="59"/>
      <c r="G5" s="59"/>
    </row>
    <row r="6" spans="1:14" ht="15.75" customHeight="1">
      <c r="A6" s="228" t="s">
        <v>68</v>
      </c>
      <c r="B6" s="229"/>
      <c r="C6" s="229"/>
      <c r="D6" s="229"/>
      <c r="E6" s="230"/>
      <c r="F6" s="60" t="s">
        <v>7</v>
      </c>
      <c r="G6" s="61">
        <v>100</v>
      </c>
    </row>
    <row r="7" spans="1:14" ht="15.75" customHeight="1">
      <c r="A7" s="231"/>
      <c r="B7" s="232"/>
      <c r="C7" s="232"/>
      <c r="D7" s="232"/>
      <c r="E7" s="233"/>
      <c r="F7" s="62" t="s">
        <v>8</v>
      </c>
      <c r="G7" s="131">
        <f>SUM(C11:G11)</f>
        <v>1</v>
      </c>
    </row>
    <row r="8" spans="1:14" ht="15.75" customHeight="1">
      <c r="A8" s="231"/>
      <c r="B8" s="232"/>
      <c r="C8" s="232"/>
      <c r="D8" s="232"/>
      <c r="E8" s="233"/>
      <c r="F8" s="62" t="s">
        <v>2</v>
      </c>
      <c r="G8" s="132">
        <v>1</v>
      </c>
    </row>
    <row r="9" spans="1:14" ht="15.75" customHeight="1">
      <c r="A9" s="234"/>
      <c r="B9" s="235"/>
      <c r="C9" s="235"/>
      <c r="D9" s="235"/>
      <c r="E9" s="236"/>
      <c r="F9" s="63" t="s">
        <v>9</v>
      </c>
      <c r="G9" s="64">
        <f>G6-G7</f>
        <v>99</v>
      </c>
    </row>
    <row r="10" spans="1:14" s="68" customFormat="1" ht="15.75" customHeight="1">
      <c r="A10" s="224" t="s">
        <v>32</v>
      </c>
      <c r="B10" s="224"/>
      <c r="C10" s="109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24"/>
      <c r="B11" s="224"/>
      <c r="C11" s="65">
        <f>D14</f>
        <v>0</v>
      </c>
      <c r="D11" s="65">
        <f>D16</f>
        <v>1</v>
      </c>
      <c r="E11" s="65">
        <f>D18</f>
        <v>0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110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5" customFormat="1" ht="150" customHeight="1">
      <c r="A13" s="177" t="s">
        <v>43</v>
      </c>
      <c r="B13" s="179"/>
      <c r="C13" s="178"/>
      <c r="D13" s="180"/>
      <c r="E13" s="74"/>
      <c r="F13" s="172"/>
      <c r="G13" s="175"/>
      <c r="H13" s="76"/>
    </row>
    <row r="14" spans="1:14" s="85" customFormat="1" ht="21" customHeight="1">
      <c r="A14" s="221" t="s">
        <v>33</v>
      </c>
      <c r="B14" s="222"/>
      <c r="C14" s="223"/>
      <c r="D14" s="65">
        <f>COUNTA(D13:D13)</f>
        <v>0</v>
      </c>
      <c r="E14" s="81"/>
      <c r="F14" s="173"/>
      <c r="G14" s="83"/>
      <c r="H14" s="84"/>
    </row>
    <row r="15" spans="1:14" s="85" customFormat="1" ht="150" customHeight="1">
      <c r="A15" s="192" t="s">
        <v>69</v>
      </c>
      <c r="B15" s="183">
        <v>1</v>
      </c>
      <c r="C15" s="90" t="s">
        <v>71</v>
      </c>
      <c r="D15" s="193" t="s">
        <v>85</v>
      </c>
      <c r="E15" s="74"/>
      <c r="F15" s="172"/>
      <c r="G15" s="175">
        <v>45588</v>
      </c>
      <c r="H15" s="154">
        <v>45595</v>
      </c>
    </row>
    <row r="16" spans="1:14" s="85" customFormat="1" ht="21" customHeight="1">
      <c r="A16" s="221" t="s">
        <v>37</v>
      </c>
      <c r="B16" s="222"/>
      <c r="C16" s="223"/>
      <c r="D16" s="65">
        <f>COUNTA(D15:D15)</f>
        <v>1</v>
      </c>
      <c r="E16" s="81"/>
      <c r="F16" s="173"/>
      <c r="G16" s="83"/>
      <c r="H16" s="84"/>
    </row>
    <row r="17" spans="1:8" s="85" customFormat="1" ht="150" customHeight="1">
      <c r="A17" s="139" t="s">
        <v>39</v>
      </c>
      <c r="B17" s="77"/>
      <c r="C17" s="78"/>
      <c r="D17" s="78"/>
      <c r="E17" s="74" t="s">
        <v>60</v>
      </c>
      <c r="F17" s="176"/>
      <c r="G17" s="130"/>
      <c r="H17" s="80"/>
    </row>
    <row r="18" spans="1:8" s="85" customFormat="1" ht="21" customHeight="1">
      <c r="A18" s="221" t="s">
        <v>36</v>
      </c>
      <c r="B18" s="222"/>
      <c r="C18" s="223"/>
      <c r="D18" s="65">
        <f>COUNTA(D17:D17)</f>
        <v>0</v>
      </c>
      <c r="E18" s="81"/>
      <c r="F18" s="82"/>
      <c r="G18" s="83"/>
      <c r="H18" s="84"/>
    </row>
    <row r="19" spans="1:8" s="85" customFormat="1" ht="150" customHeight="1">
      <c r="A19" s="139" t="s">
        <v>40</v>
      </c>
      <c r="B19" s="72"/>
      <c r="C19" s="114"/>
      <c r="D19" s="73"/>
      <c r="E19" s="74" t="s">
        <v>60</v>
      </c>
      <c r="F19" s="92"/>
      <c r="G19" s="128"/>
      <c r="H19" s="76"/>
    </row>
    <row r="20" spans="1:8" s="85" customFormat="1" ht="21" customHeight="1">
      <c r="A20" s="221" t="s">
        <v>35</v>
      </c>
      <c r="B20" s="222"/>
      <c r="C20" s="223"/>
      <c r="D20" s="65">
        <f>COUNTA(D19:D19)</f>
        <v>0</v>
      </c>
      <c r="E20" s="81"/>
      <c r="F20" s="82"/>
      <c r="G20" s="83"/>
      <c r="H20" s="84"/>
    </row>
    <row r="21" spans="1:8" s="85" customFormat="1" ht="150" customHeight="1">
      <c r="A21" s="98" t="s">
        <v>41</v>
      </c>
      <c r="B21" s="89"/>
      <c r="C21" s="114"/>
      <c r="D21" s="90"/>
      <c r="E21" s="74" t="s">
        <v>60</v>
      </c>
      <c r="F21" s="94"/>
      <c r="G21" s="115"/>
      <c r="H21" s="80"/>
    </row>
    <row r="22" spans="1:8" s="85" customFormat="1" ht="21" customHeight="1">
      <c r="A22" s="221" t="s">
        <v>34</v>
      </c>
      <c r="B22" s="222"/>
      <c r="C22" s="223"/>
      <c r="D22" s="65">
        <f>COUNTA(D21)</f>
        <v>0</v>
      </c>
      <c r="E22" s="81"/>
      <c r="F22" s="82"/>
      <c r="G22" s="83"/>
      <c r="H22" s="84"/>
    </row>
  </sheetData>
  <mergeCells count="10">
    <mergeCell ref="F1:G1"/>
    <mergeCell ref="F2:G2"/>
    <mergeCell ref="C4:G4"/>
    <mergeCell ref="A6:E9"/>
    <mergeCell ref="A20:C20"/>
    <mergeCell ref="A22:C22"/>
    <mergeCell ref="A10:B11"/>
    <mergeCell ref="A14:C14"/>
    <mergeCell ref="A16:C16"/>
    <mergeCell ref="A18:C18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N22"/>
  <sheetViews>
    <sheetView tabSelected="1" zoomScale="90" zoomScaleNormal="90" workbookViewId="0">
      <pane ySplit="12" topLeftCell="A13" activePane="bottomLeft" state="frozen"/>
      <selection pane="bottomLeft" activeCell="K15" sqref="K15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100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26" t="s">
        <v>79</v>
      </c>
      <c r="G1" s="226"/>
    </row>
    <row r="2" spans="1:14">
      <c r="A2" s="55" t="s">
        <v>1</v>
      </c>
      <c r="F2" s="226" t="s">
        <v>63</v>
      </c>
      <c r="G2" s="226"/>
    </row>
    <row r="3" spans="1:14" ht="6" customHeight="1"/>
    <row r="4" spans="1:14" ht="18.75">
      <c r="C4" s="227" t="s">
        <v>50</v>
      </c>
      <c r="D4" s="227"/>
      <c r="E4" s="227"/>
      <c r="F4" s="227"/>
      <c r="G4" s="227"/>
    </row>
    <row r="5" spans="1:14" ht="6" customHeight="1">
      <c r="C5" s="101"/>
      <c r="D5" s="59"/>
      <c r="E5" s="59"/>
      <c r="F5" s="59"/>
      <c r="G5" s="59"/>
    </row>
    <row r="6" spans="1:14" ht="15.75" customHeight="1">
      <c r="A6" s="228" t="s">
        <v>78</v>
      </c>
      <c r="B6" s="229"/>
      <c r="C6" s="229"/>
      <c r="D6" s="229"/>
      <c r="E6" s="230"/>
      <c r="F6" s="60" t="s">
        <v>7</v>
      </c>
      <c r="G6" s="61">
        <v>100</v>
      </c>
    </row>
    <row r="7" spans="1:14" ht="15.75" customHeight="1">
      <c r="A7" s="231"/>
      <c r="B7" s="232"/>
      <c r="C7" s="232"/>
      <c r="D7" s="232"/>
      <c r="E7" s="233"/>
      <c r="F7" s="62" t="s">
        <v>8</v>
      </c>
      <c r="G7" s="131">
        <f>SUM(C11:G11)</f>
        <v>1</v>
      </c>
    </row>
    <row r="8" spans="1:14" ht="15.75" customHeight="1">
      <c r="A8" s="231"/>
      <c r="B8" s="232"/>
      <c r="C8" s="232"/>
      <c r="D8" s="232"/>
      <c r="E8" s="233"/>
      <c r="F8" s="62" t="s">
        <v>2</v>
      </c>
      <c r="G8" s="132">
        <v>1</v>
      </c>
    </row>
    <row r="9" spans="1:14" ht="15.75" customHeight="1">
      <c r="A9" s="234"/>
      <c r="B9" s="235"/>
      <c r="C9" s="235"/>
      <c r="D9" s="235"/>
      <c r="E9" s="236"/>
      <c r="F9" s="63" t="s">
        <v>9</v>
      </c>
      <c r="G9" s="64">
        <f>G6-G7</f>
        <v>99</v>
      </c>
    </row>
    <row r="10" spans="1:14" s="68" customFormat="1" ht="15.75" customHeight="1">
      <c r="A10" s="224" t="s">
        <v>32</v>
      </c>
      <c r="B10" s="224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24"/>
      <c r="B11" s="224"/>
      <c r="C11" s="65">
        <f>D14</f>
        <v>0</v>
      </c>
      <c r="D11" s="65">
        <f>D16</f>
        <v>1</v>
      </c>
      <c r="E11" s="65">
        <f>D18</f>
        <v>0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5" customFormat="1" ht="150" customHeight="1">
      <c r="A13" s="116" t="s">
        <v>43</v>
      </c>
      <c r="B13" s="117"/>
      <c r="C13" s="118"/>
      <c r="D13" s="93"/>
      <c r="E13" s="74" t="s">
        <v>60</v>
      </c>
      <c r="F13" s="112"/>
      <c r="G13" s="75"/>
      <c r="H13" s="76"/>
    </row>
    <row r="14" spans="1:14" s="85" customFormat="1" ht="21" customHeight="1">
      <c r="A14" s="221" t="s">
        <v>33</v>
      </c>
      <c r="B14" s="222"/>
      <c r="C14" s="223"/>
      <c r="D14" s="65">
        <f>COUNTA(D13:D13)</f>
        <v>0</v>
      </c>
      <c r="E14" s="81"/>
      <c r="F14" s="82"/>
      <c r="G14" s="83"/>
      <c r="H14" s="84"/>
    </row>
    <row r="15" spans="1:14" s="85" customFormat="1" ht="147.75" customHeight="1">
      <c r="A15" s="140" t="s">
        <v>38</v>
      </c>
      <c r="B15" s="77">
        <v>1</v>
      </c>
      <c r="C15" s="78" t="s">
        <v>87</v>
      </c>
      <c r="D15" s="193" t="s">
        <v>86</v>
      </c>
      <c r="E15" s="74"/>
      <c r="F15" s="172"/>
      <c r="G15" s="96">
        <v>45593</v>
      </c>
      <c r="H15" s="154">
        <v>45595</v>
      </c>
    </row>
    <row r="16" spans="1:14" s="85" customFormat="1" ht="21" customHeight="1">
      <c r="A16" s="221" t="s">
        <v>37</v>
      </c>
      <c r="B16" s="222"/>
      <c r="C16" s="223"/>
      <c r="D16" s="65">
        <f>COUNTA(D15:D15)</f>
        <v>1</v>
      </c>
      <c r="E16" s="81"/>
      <c r="F16" s="87"/>
      <c r="G16" s="83"/>
      <c r="H16" s="84"/>
    </row>
    <row r="17" spans="1:8" s="85" customFormat="1" ht="150" customHeight="1">
      <c r="A17" s="88" t="s">
        <v>39</v>
      </c>
      <c r="B17" s="113"/>
      <c r="C17" s="73"/>
      <c r="D17" s="73"/>
      <c r="E17" s="74" t="s">
        <v>60</v>
      </c>
      <c r="F17" s="111"/>
      <c r="G17" s="134"/>
      <c r="H17" s="76"/>
    </row>
    <row r="18" spans="1:8" s="85" customFormat="1" ht="21" customHeight="1">
      <c r="A18" s="221" t="s">
        <v>36</v>
      </c>
      <c r="B18" s="222"/>
      <c r="C18" s="223"/>
      <c r="D18" s="65">
        <f>COUNTA(D17:D17)</f>
        <v>0</v>
      </c>
      <c r="E18" s="81"/>
      <c r="F18" s="82"/>
      <c r="G18" s="83"/>
      <c r="H18" s="84"/>
    </row>
    <row r="19" spans="1:8" s="85" customFormat="1" ht="150" customHeight="1">
      <c r="A19" s="138" t="s">
        <v>40</v>
      </c>
      <c r="B19" s="133"/>
      <c r="C19" s="190"/>
      <c r="D19" s="127"/>
      <c r="E19" s="74" t="s">
        <v>60</v>
      </c>
      <c r="F19" s="135"/>
      <c r="G19" s="96"/>
      <c r="H19" s="80"/>
    </row>
    <row r="20" spans="1:8" s="85" customFormat="1" ht="21" customHeight="1">
      <c r="A20" s="221" t="s">
        <v>35</v>
      </c>
      <c r="B20" s="222"/>
      <c r="C20" s="223"/>
      <c r="D20" s="65">
        <f>COUNTA(D19:D19)</f>
        <v>0</v>
      </c>
      <c r="E20" s="81"/>
      <c r="F20" s="82"/>
      <c r="G20" s="83"/>
      <c r="H20" s="84"/>
    </row>
    <row r="21" spans="1:8" s="85" customFormat="1" ht="150" customHeight="1">
      <c r="A21" s="98" t="s">
        <v>41</v>
      </c>
      <c r="B21" s="89"/>
      <c r="C21" s="90"/>
      <c r="D21" s="90"/>
      <c r="E21" s="74" t="s">
        <v>60</v>
      </c>
      <c r="F21" s="119"/>
      <c r="G21" s="86"/>
      <c r="H21" s="76"/>
    </row>
    <row r="22" spans="1:8" s="85" customFormat="1" ht="21" customHeight="1">
      <c r="A22" s="221" t="s">
        <v>34</v>
      </c>
      <c r="B22" s="222"/>
      <c r="C22" s="223"/>
      <c r="D22" s="65">
        <f>COUNTA(D21:D21)</f>
        <v>0</v>
      </c>
      <c r="E22" s="81"/>
      <c r="F22" s="82"/>
      <c r="G22" s="83"/>
      <c r="H22" s="84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N22"/>
  <sheetViews>
    <sheetView zoomScale="90" zoomScaleNormal="90" workbookViewId="0">
      <pane ySplit="12" topLeftCell="A13" activePane="bottomLeft" state="frozen"/>
      <selection pane="bottomLeft" activeCell="G9" sqref="G9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56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26" t="s">
        <v>79</v>
      </c>
      <c r="G1" s="226"/>
    </row>
    <row r="2" spans="1:14">
      <c r="A2" s="55" t="s">
        <v>1</v>
      </c>
      <c r="F2" s="226" t="s">
        <v>63</v>
      </c>
      <c r="G2" s="226"/>
    </row>
    <row r="3" spans="1:14" ht="6" customHeight="1"/>
    <row r="4" spans="1:14" ht="18.75">
      <c r="C4" s="227" t="s">
        <v>51</v>
      </c>
      <c r="D4" s="227"/>
      <c r="E4" s="227"/>
      <c r="F4" s="227"/>
      <c r="G4" s="227"/>
    </row>
    <row r="5" spans="1:14" ht="6" customHeight="1">
      <c r="C5" s="59"/>
      <c r="D5" s="59"/>
      <c r="E5" s="59"/>
      <c r="F5" s="59"/>
      <c r="G5" s="59"/>
    </row>
    <row r="6" spans="1:14" ht="15.75" customHeight="1">
      <c r="A6" s="228" t="s">
        <v>78</v>
      </c>
      <c r="B6" s="229"/>
      <c r="C6" s="229"/>
      <c r="D6" s="229"/>
      <c r="E6" s="230"/>
      <c r="F6" s="60" t="s">
        <v>7</v>
      </c>
      <c r="G6" s="61">
        <v>100</v>
      </c>
    </row>
    <row r="7" spans="1:14" ht="15.75" customHeight="1">
      <c r="A7" s="231"/>
      <c r="B7" s="232"/>
      <c r="C7" s="232"/>
      <c r="D7" s="232"/>
      <c r="E7" s="233"/>
      <c r="F7" s="62" t="s">
        <v>8</v>
      </c>
      <c r="G7" s="131">
        <f>SUM(C11:G11)</f>
        <v>1</v>
      </c>
    </row>
    <row r="8" spans="1:14" ht="15.75" customHeight="1">
      <c r="A8" s="231"/>
      <c r="B8" s="232"/>
      <c r="C8" s="232"/>
      <c r="D8" s="232"/>
      <c r="E8" s="233"/>
      <c r="F8" s="62" t="s">
        <v>2</v>
      </c>
      <c r="G8" s="132">
        <v>1</v>
      </c>
    </row>
    <row r="9" spans="1:14" ht="15.75" customHeight="1">
      <c r="A9" s="234"/>
      <c r="B9" s="235"/>
      <c r="C9" s="235"/>
      <c r="D9" s="235"/>
      <c r="E9" s="236"/>
      <c r="F9" s="63" t="s">
        <v>9</v>
      </c>
      <c r="G9" s="64">
        <f>G6-G7</f>
        <v>99</v>
      </c>
    </row>
    <row r="10" spans="1:14" s="68" customFormat="1" ht="15.75" customHeight="1">
      <c r="A10" s="224" t="s">
        <v>32</v>
      </c>
      <c r="B10" s="224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24"/>
      <c r="B11" s="224"/>
      <c r="C11" s="65">
        <f>D14</f>
        <v>0</v>
      </c>
      <c r="D11" s="65">
        <f>D16</f>
        <v>1</v>
      </c>
      <c r="E11" s="65">
        <f>D18</f>
        <v>0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5" customFormat="1" ht="150" customHeight="1">
      <c r="A13" s="138" t="s">
        <v>43</v>
      </c>
      <c r="B13" s="77"/>
      <c r="C13" s="78"/>
      <c r="D13" s="78"/>
      <c r="E13" s="74" t="s">
        <v>60</v>
      </c>
      <c r="F13" s="135"/>
      <c r="G13" s="174"/>
      <c r="H13" s="80"/>
    </row>
    <row r="14" spans="1:14" s="85" customFormat="1" ht="21" customHeight="1">
      <c r="A14" s="221" t="s">
        <v>33</v>
      </c>
      <c r="B14" s="222"/>
      <c r="C14" s="223"/>
      <c r="D14" s="65">
        <f>COUNTA(D13:D13)</f>
        <v>0</v>
      </c>
      <c r="E14" s="81"/>
      <c r="F14" s="87"/>
      <c r="G14" s="83"/>
      <c r="H14" s="84"/>
    </row>
    <row r="15" spans="1:14" s="85" customFormat="1" ht="150" customHeight="1">
      <c r="A15" s="120" t="s">
        <v>38</v>
      </c>
      <c r="B15" s="121">
        <v>1</v>
      </c>
      <c r="C15" s="93" t="s">
        <v>73</v>
      </c>
      <c r="D15" s="193" t="s">
        <v>74</v>
      </c>
      <c r="E15" s="74"/>
      <c r="F15" s="176"/>
      <c r="G15" s="96">
        <v>45588</v>
      </c>
      <c r="H15" s="80">
        <v>45595</v>
      </c>
    </row>
    <row r="16" spans="1:14" s="85" customFormat="1" ht="21" customHeight="1">
      <c r="A16" s="221" t="s">
        <v>37</v>
      </c>
      <c r="B16" s="222"/>
      <c r="C16" s="223"/>
      <c r="D16" s="65">
        <f>COUNTA(D15:D15)</f>
        <v>1</v>
      </c>
      <c r="E16" s="81"/>
      <c r="F16" s="87"/>
      <c r="G16" s="83"/>
      <c r="H16" s="84"/>
    </row>
    <row r="17" spans="1:8" s="85" customFormat="1" ht="150" customHeight="1">
      <c r="A17" s="116" t="s">
        <v>39</v>
      </c>
      <c r="B17" s="117"/>
      <c r="C17" s="93"/>
      <c r="D17" s="93"/>
      <c r="E17" s="74" t="s">
        <v>60</v>
      </c>
      <c r="F17" s="111"/>
      <c r="G17" s="96"/>
      <c r="H17" s="80"/>
    </row>
    <row r="18" spans="1:8" s="85" customFormat="1" ht="21" customHeight="1">
      <c r="A18" s="221" t="s">
        <v>36</v>
      </c>
      <c r="B18" s="222"/>
      <c r="C18" s="223"/>
      <c r="D18" s="65">
        <f>COUNTA(D17:D17)</f>
        <v>0</v>
      </c>
      <c r="E18" s="81"/>
      <c r="F18" s="87"/>
      <c r="G18" s="83"/>
      <c r="H18" s="84"/>
    </row>
    <row r="19" spans="1:8" s="85" customFormat="1" ht="150" customHeight="1">
      <c r="A19" s="88" t="s">
        <v>40</v>
      </c>
      <c r="B19" s="72"/>
      <c r="C19" s="73"/>
      <c r="D19" s="129"/>
      <c r="E19" s="74" t="s">
        <v>60</v>
      </c>
      <c r="F19" s="92"/>
      <c r="G19" s="96"/>
      <c r="H19" s="76"/>
    </row>
    <row r="20" spans="1:8" s="85" customFormat="1" ht="21" customHeight="1">
      <c r="A20" s="221" t="s">
        <v>35</v>
      </c>
      <c r="B20" s="222"/>
      <c r="C20" s="223"/>
      <c r="D20" s="65">
        <f>COUNTA(D19:D19)</f>
        <v>0</v>
      </c>
      <c r="E20" s="81"/>
      <c r="F20" s="82"/>
      <c r="G20" s="83"/>
      <c r="H20" s="84"/>
    </row>
    <row r="21" spans="1:8" s="85" customFormat="1" ht="150" customHeight="1">
      <c r="A21" s="98" t="s">
        <v>41</v>
      </c>
      <c r="B21" s="122"/>
      <c r="C21" s="93"/>
      <c r="D21" s="90"/>
      <c r="E21" s="74" t="s">
        <v>60</v>
      </c>
      <c r="F21" s="94"/>
      <c r="G21" s="86"/>
      <c r="H21" s="76"/>
    </row>
    <row r="22" spans="1:8" s="85" customFormat="1" ht="21" customHeight="1">
      <c r="A22" s="221" t="s">
        <v>34</v>
      </c>
      <c r="B22" s="222"/>
      <c r="C22" s="223"/>
      <c r="D22" s="65">
        <f>COUNTA(D21:D21)</f>
        <v>0</v>
      </c>
      <c r="E22" s="81"/>
      <c r="F22" s="82"/>
      <c r="G22" s="83"/>
      <c r="H22" s="84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Bang diem tong hop</vt:lpstr>
      <vt:lpstr>Bieu do KPPN</vt:lpstr>
      <vt:lpstr>Tong hop phan loai S</vt:lpstr>
      <vt:lpstr>KGD</vt:lpstr>
      <vt:lpstr>KCN1</vt:lpstr>
      <vt:lpstr>KCN2</vt:lpstr>
      <vt:lpstr>KCN3</vt:lpstr>
      <vt:lpstr>KIM DET A</vt:lpstr>
      <vt:lpstr>KIM DET B &amp; TECHNICS</vt:lpstr>
      <vt:lpstr>KTSX</vt:lpstr>
    </vt:vector>
  </TitlesOfParts>
  <Company>*****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Thi Bich Thuy</dc:creator>
  <cp:lastModifiedBy>4861</cp:lastModifiedBy>
  <cp:revision>1</cp:revision>
  <cp:lastPrinted>2021-06-08T02:44:41Z</cp:lastPrinted>
  <dcterms:created xsi:type="dcterms:W3CDTF">2006-07-19T00:45:04Z</dcterms:created>
  <dcterms:modified xsi:type="dcterms:W3CDTF">2024-10-29T05:25:19Z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1066-10.1.0.5672</vt:lpwstr>
  </property>
  <property fmtid="{D5CDD505-2E9C-101B-9397-08002B2CF9AE}" pid="3" name="KSOReadingLayout">
    <vt:bool>true</vt:bool>
  </property>
</Properties>
</file>